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fs-most-jr\users\Ela-Gal\מכרז יועצת אקדמית\"/>
    </mc:Choice>
  </mc:AlternateContent>
  <bookViews>
    <workbookView xWindow="0" yWindow="0" windowWidth="12960" windowHeight="5910"/>
  </bookViews>
  <sheets>
    <sheet name="גיליון1" sheetId="1" r:id="rId1"/>
  </sheets>
  <externalReferences>
    <externalReference r:id="rId2"/>
  </externalReferences>
  <calcPr calcId="162913"/>
</workbook>
</file>

<file path=xl/calcChain.xml><?xml version="1.0" encoding="utf-8"?>
<calcChain xmlns="http://schemas.openxmlformats.org/spreadsheetml/2006/main">
  <c r="AD20" i="1" l="1"/>
  <c r="AB20" i="1"/>
  <c r="Z20" i="1"/>
  <c r="X20" i="1"/>
  <c r="V20" i="1"/>
  <c r="T20" i="1"/>
  <c r="R20" i="1"/>
  <c r="P20" i="1"/>
  <c r="N20" i="1"/>
  <c r="L20" i="1"/>
  <c r="J20" i="1"/>
  <c r="F20" i="1"/>
  <c r="H20" i="1"/>
  <c r="D20" i="1"/>
  <c r="AD21" i="1"/>
  <c r="AB21" i="1"/>
  <c r="Z21" i="1"/>
  <c r="X21" i="1"/>
  <c r="V21" i="1"/>
  <c r="T21" i="1"/>
  <c r="P21" i="1"/>
  <c r="N21" i="1"/>
  <c r="L21" i="1"/>
  <c r="J21" i="1"/>
  <c r="H21" i="1"/>
  <c r="F21" i="1"/>
  <c r="D21" i="1"/>
  <c r="AD33" i="1" l="1"/>
  <c r="AB33" i="1"/>
  <c r="AD32" i="1"/>
  <c r="AC36" i="1" s="1"/>
  <c r="AB32" i="1"/>
  <c r="AD25" i="1"/>
  <c r="AB25" i="1"/>
  <c r="AD24" i="1"/>
  <c r="AB24" i="1"/>
  <c r="AD23" i="1"/>
  <c r="AB23" i="1"/>
  <c r="AD19" i="1"/>
  <c r="AB19" i="1"/>
  <c r="AD17" i="1"/>
  <c r="AB17" i="1"/>
  <c r="Z33" i="1"/>
  <c r="X33" i="1"/>
  <c r="Z32" i="1"/>
  <c r="Y36" i="1" s="1"/>
  <c r="X32" i="1"/>
  <c r="Z25" i="1"/>
  <c r="X25" i="1"/>
  <c r="Z24" i="1"/>
  <c r="X24" i="1"/>
  <c r="Z23" i="1"/>
  <c r="X23" i="1"/>
  <c r="Z19" i="1"/>
  <c r="X19" i="1"/>
  <c r="Z17" i="1"/>
  <c r="X17" i="1"/>
  <c r="X22" i="1" l="1"/>
  <c r="X27" i="1" s="1"/>
  <c r="AB22" i="1"/>
  <c r="Z22" i="1"/>
  <c r="W36" i="1"/>
  <c r="AA36" i="1"/>
  <c r="AD22" i="1"/>
  <c r="AD27" i="1" s="1"/>
  <c r="Z27" i="1"/>
  <c r="Z28" i="1" s="1"/>
  <c r="AB27" i="1"/>
  <c r="AB29" i="1" s="1"/>
  <c r="V32" i="1"/>
  <c r="T32" i="1"/>
  <c r="R32" i="1"/>
  <c r="P32" i="1"/>
  <c r="N32" i="1"/>
  <c r="L32" i="1"/>
  <c r="J32" i="1"/>
  <c r="H32" i="1"/>
  <c r="F32" i="1"/>
  <c r="D32" i="1"/>
  <c r="V17" i="1"/>
  <c r="T17" i="1"/>
  <c r="R17" i="1"/>
  <c r="P17" i="1"/>
  <c r="N17" i="1"/>
  <c r="L17" i="1"/>
  <c r="J17" i="1"/>
  <c r="H17" i="1"/>
  <c r="F17" i="1"/>
  <c r="D17" i="1"/>
  <c r="V25" i="1"/>
  <c r="V24" i="1"/>
  <c r="V23" i="1"/>
  <c r="T25" i="1"/>
  <c r="T24" i="1"/>
  <c r="T23" i="1"/>
  <c r="R25" i="1"/>
  <c r="R24" i="1"/>
  <c r="R23" i="1"/>
  <c r="P25" i="1"/>
  <c r="P24" i="1"/>
  <c r="P23" i="1"/>
  <c r="N25" i="1"/>
  <c r="N24" i="1"/>
  <c r="N23" i="1"/>
  <c r="L25" i="1"/>
  <c r="L24" i="1"/>
  <c r="L23" i="1"/>
  <c r="J25" i="1"/>
  <c r="J24" i="1"/>
  <c r="J23" i="1"/>
  <c r="H25" i="1"/>
  <c r="H24" i="1"/>
  <c r="H23" i="1"/>
  <c r="F25" i="1"/>
  <c r="F24" i="1"/>
  <c r="F23" i="1"/>
  <c r="D25" i="1"/>
  <c r="D24" i="1"/>
  <c r="D23" i="1"/>
  <c r="B27" i="1"/>
  <c r="D33" i="1"/>
  <c r="V33" i="1"/>
  <c r="T33" i="1"/>
  <c r="R33" i="1"/>
  <c r="P33" i="1"/>
  <c r="N33" i="1"/>
  <c r="L33" i="1"/>
  <c r="J33" i="1"/>
  <c r="H33" i="1"/>
  <c r="F33" i="1"/>
  <c r="H19" i="1"/>
  <c r="J19" i="1"/>
  <c r="L19" i="1"/>
  <c r="N19" i="1"/>
  <c r="P19" i="1"/>
  <c r="T19" i="1"/>
  <c r="V19" i="1"/>
  <c r="X28" i="1" l="1"/>
  <c r="X29" i="1"/>
  <c r="AB28" i="1"/>
  <c r="AD28" i="1"/>
  <c r="AD29" i="1"/>
  <c r="Z29" i="1"/>
  <c r="J22" i="1"/>
  <c r="J27" i="1" s="1"/>
  <c r="J29" i="1" s="1"/>
  <c r="V22" i="1"/>
  <c r="V27" i="1" s="1"/>
  <c r="V29" i="1" s="1"/>
  <c r="N22" i="1"/>
  <c r="N27" i="1" s="1"/>
  <c r="N29" i="1" s="1"/>
  <c r="H22" i="1"/>
  <c r="H27" i="1" s="1"/>
  <c r="L22" i="1"/>
  <c r="L27" i="1" s="1"/>
  <c r="P22" i="1"/>
  <c r="P27" i="1" s="1"/>
  <c r="P28" i="1" s="1"/>
  <c r="R22" i="1"/>
  <c r="T22" i="1"/>
  <c r="T27" i="1" s="1"/>
  <c r="F22" i="1"/>
  <c r="S36" i="1"/>
  <c r="R27" i="1"/>
  <c r="R29" i="1" s="1"/>
  <c r="U36" i="1"/>
  <c r="Q36" i="1"/>
  <c r="O36" i="1"/>
  <c r="M36" i="1"/>
  <c r="K36" i="1"/>
  <c r="I36" i="1"/>
  <c r="G36" i="1"/>
  <c r="V28" i="1" l="1"/>
  <c r="P29" i="1"/>
  <c r="J28" i="1"/>
  <c r="L29" i="1"/>
  <c r="L28" i="1"/>
  <c r="T29" i="1"/>
  <c r="T28" i="1"/>
  <c r="H29" i="1"/>
  <c r="H28" i="1"/>
  <c r="N28" i="1"/>
  <c r="R28" i="1"/>
  <c r="E36" i="1"/>
  <c r="C36" i="1"/>
  <c r="F19" i="1"/>
  <c r="F27" i="1" s="1"/>
  <c r="D19" i="1"/>
  <c r="Y37" i="1" l="1"/>
  <c r="Y38" i="1" s="1"/>
  <c r="Y40" i="1" s="1"/>
  <c r="AA37" i="1"/>
  <c r="AA38" i="1" s="1"/>
  <c r="AA40" i="1" s="1"/>
  <c r="W37" i="1"/>
  <c r="W38" i="1" s="1"/>
  <c r="W40" i="1" s="1"/>
  <c r="AC37" i="1"/>
  <c r="AC38" i="1" s="1"/>
  <c r="AC40" i="1" s="1"/>
  <c r="F29" i="1"/>
  <c r="F28" i="1"/>
  <c r="G37" i="1"/>
  <c r="G38" i="1" s="1"/>
  <c r="G40" i="1" s="1"/>
  <c r="O37" i="1"/>
  <c r="O38" i="1" s="1"/>
  <c r="O40" i="1" s="1"/>
  <c r="C37" i="1"/>
  <c r="C38" i="1" s="1"/>
  <c r="K37" i="1"/>
  <c r="K38" i="1" s="1"/>
  <c r="K40" i="1" s="1"/>
  <c r="S37" i="1"/>
  <c r="S38" i="1" s="1"/>
  <c r="S40" i="1" s="1"/>
  <c r="E37" i="1"/>
  <c r="E38" i="1" s="1"/>
  <c r="M37" i="1"/>
  <c r="M38" i="1" s="1"/>
  <c r="M40" i="1" s="1"/>
  <c r="U37" i="1"/>
  <c r="U38" i="1" s="1"/>
  <c r="U40" i="1" s="1"/>
  <c r="I37" i="1"/>
  <c r="I38" i="1" s="1"/>
  <c r="I40" i="1" s="1"/>
  <c r="Q37" i="1"/>
  <c r="Q38" i="1" s="1"/>
  <c r="Q40" i="1" s="1"/>
  <c r="D22" i="1"/>
  <c r="D27" i="1" s="1"/>
  <c r="E40" i="1" l="1"/>
  <c r="D28" i="1"/>
  <c r="C40" i="1" s="1"/>
  <c r="D29" i="1"/>
</calcChain>
</file>

<file path=xl/sharedStrings.xml><?xml version="1.0" encoding="utf-8"?>
<sst xmlns="http://schemas.openxmlformats.org/spreadsheetml/2006/main" count="99" uniqueCount="44">
  <si>
    <t>תיאור התנאי</t>
  </si>
  <si>
    <t>שם היועץ</t>
  </si>
  <si>
    <t>ח.פ.</t>
  </si>
  <si>
    <t>טלפון:</t>
  </si>
  <si>
    <t>כתובת דוא"ל</t>
  </si>
  <si>
    <t>תנאי סף מנהליים</t>
  </si>
  <si>
    <t>עומד/לא עומד</t>
  </si>
  <si>
    <t>תנאי סף מקצועיים</t>
  </si>
  <si>
    <t>משקל</t>
  </si>
  <si>
    <t>ציון גלם</t>
  </si>
  <si>
    <t>ניקוד</t>
  </si>
  <si>
    <t>ציון איכות כולל</t>
  </si>
  <si>
    <t>ציון איכות משוקלל</t>
  </si>
  <si>
    <t>מעבר סף איכות (מתוך 100)</t>
  </si>
  <si>
    <t>הצעת המחיר</t>
  </si>
  <si>
    <t>רמת היועץ</t>
  </si>
  <si>
    <t>תעריף מקס'</t>
  </si>
  <si>
    <t>תעריף חשכ"ל</t>
  </si>
  <si>
    <t>הפחתה התקשרות מתמשכת</t>
  </si>
  <si>
    <t>חברה</t>
  </si>
  <si>
    <t>הפחתה התקשרות ממושכת</t>
  </si>
  <si>
    <t>הנחת המציע</t>
  </si>
  <si>
    <t>מחיר סופי</t>
  </si>
  <si>
    <t>ציון מחיר</t>
  </si>
  <si>
    <t>רישום כעוסק מורשה \ בתאגיד: כל המסמכים הנדרשים</t>
  </si>
  <si>
    <r>
      <rPr>
        <b/>
        <sz val="12"/>
        <color rgb="FF000000"/>
        <rFont val="David"/>
        <family val="2"/>
        <charset val="177"/>
      </rPr>
      <t>ראיון</t>
    </r>
    <r>
      <rPr>
        <sz val="12"/>
        <color rgb="FF000000"/>
        <rFont val="David"/>
        <family val="2"/>
        <charset val="177"/>
      </rPr>
      <t xml:space="preserve">: היועץ המוצע יוזמן לראיון במשרד.
הניקוד בסעיף זה יתבצע ע"פ הפרמטרים הבאים:
</t>
    </r>
    <r>
      <rPr>
        <b/>
        <sz val="12"/>
        <color rgb="FF000000"/>
        <rFont val="David"/>
        <family val="2"/>
        <charset val="177"/>
      </rPr>
      <t/>
    </r>
  </si>
  <si>
    <t>התרשמות ממידת המחויבות והמוטיבציה לתפקיד</t>
  </si>
  <si>
    <t>התרשמות כללית, תקשורת בין אישית וכושר ביטוי</t>
  </si>
  <si>
    <t>אמות המידה לבחינת האיכות ( 60%)</t>
  </si>
  <si>
    <t>היכרות עם נושא קידום נשים ושוויון מגדרי בארץ ובעולם דירוג 0-10</t>
  </si>
  <si>
    <t>ציון מחיר משוקלל (50%)</t>
  </si>
  <si>
    <t>ציון סופי</t>
  </si>
  <si>
    <r>
      <rPr>
        <b/>
        <sz val="12"/>
        <color rgb="FF000000"/>
        <rFont val="David"/>
        <family val="2"/>
        <charset val="177"/>
      </rPr>
      <t>השכלה אקדמית מעבר לנדרש בתנאי הסף</t>
    </r>
    <r>
      <rPr>
        <sz val="12"/>
        <color rgb="FF000000"/>
        <rFont val="David"/>
        <family val="2"/>
        <charset val="177"/>
      </rPr>
      <t xml:space="preserve">: עבור יועץ בעל תואר דוקטורט באחד מתחומי מדעי החברה \ מגדר יקבל המציע 10 נק' </t>
    </r>
  </si>
  <si>
    <t>בעל 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</t>
  </si>
  <si>
    <t>למציע זמינות עקרונית של 100 שעות עבודה בחודש</t>
  </si>
  <si>
    <t>בעל ניסיון של 5 שנים לכל הפחות במחקר, הכולל היכרות עם שיטות מחקר כמותניות ואיכותניות</t>
  </si>
  <si>
    <t>למציע שליטה טובה ויכולת עבודה בסביבה ממוחשבת</t>
  </si>
  <si>
    <t>למציע שליטה מלאה בשפה העברית ואנגלית ברמת טובה מאוד</t>
  </si>
  <si>
    <t>המציע אינו נמצא במצב ו/או בחשש לניגוד עניינים בנוגע למתן השירותים כמוגדר במכרז זה</t>
  </si>
  <si>
    <r>
      <t>פרסומים בתחום המגדר:</t>
    </r>
    <r>
      <rPr>
        <sz val="12"/>
        <color rgb="FF000000"/>
        <rFont val="David"/>
        <family val="2"/>
        <charset val="177"/>
      </rPr>
      <t xml:space="preserve"> עבור יועץ בעל ניסיון בפרסום בתחום המגדר (עבודת תיזה \ פרסום בכתב עת אקדמי) בתחום המגדר יקבל המציע 5 נק'</t>
    </r>
  </si>
  <si>
    <r>
      <t xml:space="preserve">השכלה בתחום המגדר: </t>
    </r>
    <r>
      <rPr>
        <sz val="12"/>
        <color rgb="FF000000"/>
        <rFont val="David"/>
        <family val="2"/>
      </rPr>
      <t>עבור יועץ שלמד קורסים אקדמיים בתחום המגדר יקבל המציע 5 נק'</t>
    </r>
  </si>
  <si>
    <r>
      <rPr>
        <b/>
        <sz val="12"/>
        <color rgb="FF000000"/>
        <rFont val="David"/>
        <family val="2"/>
      </rPr>
      <t>ניסיון מעבר לנדרש בתנאי הסף במחקר</t>
    </r>
    <r>
      <rPr>
        <sz val="12"/>
        <color rgb="FF000000"/>
        <rFont val="David"/>
        <family val="2"/>
        <charset val="177"/>
      </rPr>
      <t xml:space="preserve">: עבור כל שנת ניסיון מעבר ל-5 השנים הנדרשות בתנאי הסף יקבל המציע 5 נק', עד לסך של 10 נק'.  </t>
    </r>
  </si>
  <si>
    <r>
      <rPr>
        <b/>
        <sz val="12"/>
        <color theme="1"/>
        <rFont val="David"/>
        <family val="2"/>
      </rPr>
      <t xml:space="preserve">ניסיון ביזום והפעלת פרויקטים או בקידום שיתופי פעולה עם גורמים ממשלתיים ו/או עם חברות בתחומי התעשייה והפיתוח ו\או עם ארגוני מגזר שלישי ו\או עם מוסדות אקדמיים </t>
    </r>
    <r>
      <rPr>
        <b/>
        <u/>
        <sz val="12"/>
        <color theme="1"/>
        <rFont val="David"/>
        <family val="2"/>
      </rPr>
      <t>בתחום המגדר</t>
    </r>
    <r>
      <rPr>
        <b/>
        <sz val="12"/>
        <color theme="1"/>
        <rFont val="David"/>
        <family val="2"/>
      </rPr>
      <t xml:space="preserve">: </t>
    </r>
    <r>
      <rPr>
        <sz val="12"/>
        <color theme="1"/>
        <rFont val="David"/>
        <family val="2"/>
      </rPr>
      <t>יקבל המציע 10 נק'</t>
    </r>
  </si>
  <si>
    <t>המציע הינו בעל תואר אקדמי שני לכל הפחות ממוסד אקדמי המוכר על ידי המועצה להשכלה גבוהה, בתחומי מדעי החברה  או  תוכנית ללימודי מגדר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</si>
</sst>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%"/>
  </numFmts>
  <fonts count="15" x14ac:knownFonts="1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charset val="177"/>
      <scheme val="minor"/>
    </font>
    <font>
      <b/>
      <sz val="14"/>
      <color rgb="FF000000"/>
      <name val="David"/>
      <family val="2"/>
      <charset val="177"/>
    </font>
    <font>
      <b/>
      <sz val="15"/>
      <color rgb="FF000000"/>
      <name val="David"/>
      <family val="2"/>
      <charset val="177"/>
    </font>
    <font>
      <b/>
      <sz val="11"/>
      <color rgb="FF000000"/>
      <name val="David"/>
      <family val="2"/>
      <charset val="177"/>
    </font>
    <font>
      <b/>
      <sz val="12"/>
      <color rgb="FF000000"/>
      <name val="David"/>
      <family val="2"/>
      <charset val="177"/>
    </font>
    <font>
      <b/>
      <sz val="13"/>
      <color rgb="FF000000"/>
      <name val="David"/>
      <family val="2"/>
      <charset val="177"/>
    </font>
    <font>
      <sz val="12"/>
      <color rgb="FF000000"/>
      <name val="David"/>
      <family val="2"/>
      <charset val="177"/>
    </font>
    <font>
      <sz val="12"/>
      <name val="Arial"/>
      <family val="2"/>
    </font>
    <font>
      <b/>
      <sz val="16"/>
      <color rgb="FF000000"/>
      <name val="David"/>
      <family val="2"/>
      <charset val="177"/>
    </font>
    <font>
      <sz val="12"/>
      <color theme="1"/>
      <name val="David"/>
      <family val="2"/>
    </font>
    <font>
      <b/>
      <sz val="12"/>
      <color theme="1"/>
      <name val="David"/>
      <family val="2"/>
    </font>
    <font>
      <sz val="12"/>
      <color rgb="FF000000"/>
      <name val="David"/>
      <family val="2"/>
    </font>
    <font>
      <b/>
      <sz val="12"/>
      <color rgb="FF000000"/>
      <name val="David"/>
      <family val="2"/>
    </font>
    <font>
      <b/>
      <u/>
      <sz val="12"/>
      <color theme="1"/>
      <name val="David"/>
      <family val="2"/>
    </font>
  </fonts>
  <fills count="13">
    <fill>
      <patternFill patternType="none"/>
    </fill>
    <fill>
      <patternFill patternType="gray125"/>
    </fill>
    <fill>
      <patternFill patternType="solid">
        <fgColor rgb="FFF2F2F2"/>
        <bgColor rgb="FF000000"/>
      </patternFill>
    </fill>
    <fill>
      <patternFill patternType="solid">
        <fgColor rgb="FFB8CCE4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theme="3" tint="0.59999389629810485"/>
        <bgColor rgb="FF000000"/>
      </patternFill>
    </fill>
    <fill>
      <patternFill patternType="solid">
        <fgColor theme="4" tint="0.39997558519241921"/>
        <bgColor rgb="FF000000"/>
      </patternFill>
    </fill>
    <fill>
      <patternFill patternType="solid">
        <fgColor rgb="FF00B0F0"/>
        <bgColor rgb="FF000000"/>
      </patternFill>
    </fill>
    <fill>
      <patternFill patternType="solid">
        <fgColor theme="8" tint="-0.249977111117893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92D05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82">
    <xf numFmtId="0" fontId="0" fillId="0" borderId="0" xfId="0"/>
    <xf numFmtId="0" fontId="6" fillId="3" borderId="8" xfId="0" applyFont="1" applyFill="1" applyBorder="1" applyAlignment="1" applyProtection="1">
      <alignment horizontal="center" vertical="center" wrapText="1"/>
      <protection hidden="1"/>
    </xf>
    <xf numFmtId="0" fontId="6" fillId="3" borderId="9" xfId="0" applyFont="1" applyFill="1" applyBorder="1" applyAlignment="1" applyProtection="1">
      <alignment horizontal="center" vertical="center" wrapText="1"/>
      <protection hidden="1"/>
    </xf>
    <xf numFmtId="0" fontId="7" fillId="4" borderId="12" xfId="0" applyFont="1" applyFill="1" applyBorder="1" applyAlignment="1" applyProtection="1">
      <alignment horizontal="right" vertical="center" wrapText="1" readingOrder="2"/>
      <protection hidden="1"/>
    </xf>
    <xf numFmtId="0" fontId="7" fillId="4" borderId="7" xfId="0" applyFont="1" applyFill="1" applyBorder="1" applyAlignment="1" applyProtection="1">
      <alignment horizontal="right" vertical="center" wrapText="1" readingOrder="2"/>
      <protection hidden="1"/>
    </xf>
    <xf numFmtId="0" fontId="6" fillId="5" borderId="8" xfId="0" applyFont="1" applyFill="1" applyBorder="1" applyAlignment="1" applyProtection="1">
      <alignment horizontal="center" vertical="center" wrapText="1"/>
      <protection hidden="1"/>
    </xf>
    <xf numFmtId="0" fontId="6" fillId="5" borderId="9" xfId="0" applyFont="1" applyFill="1" applyBorder="1" applyAlignment="1" applyProtection="1">
      <alignment horizontal="center" vertical="center" wrapText="1"/>
      <protection hidden="1"/>
    </xf>
    <xf numFmtId="0" fontId="7" fillId="6" borderId="14" xfId="0" applyFont="1" applyFill="1" applyBorder="1" applyAlignment="1" applyProtection="1">
      <alignment horizontal="right" vertical="center" wrapText="1" readingOrder="2"/>
      <protection hidden="1"/>
    </xf>
    <xf numFmtId="0" fontId="7" fillId="6" borderId="9" xfId="0" applyFont="1" applyFill="1" applyBorder="1" applyAlignment="1" applyProtection="1">
      <alignment horizontal="right" vertical="center" wrapText="1" readingOrder="2"/>
      <protection hidden="1"/>
    </xf>
    <xf numFmtId="0" fontId="7" fillId="6" borderId="8" xfId="0" applyFont="1" applyFill="1" applyBorder="1" applyAlignment="1" applyProtection="1">
      <alignment horizontal="right" vertical="center" wrapText="1" readingOrder="2"/>
      <protection hidden="1"/>
    </xf>
    <xf numFmtId="0" fontId="8" fillId="2" borderId="13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6" fillId="7" borderId="8" xfId="0" applyFont="1" applyFill="1" applyBorder="1" applyAlignment="1" applyProtection="1">
      <alignment horizontal="center" vertical="center" wrapText="1"/>
      <protection hidden="1"/>
    </xf>
    <xf numFmtId="0" fontId="6" fillId="7" borderId="9" xfId="0" applyFont="1" applyFill="1" applyBorder="1" applyAlignment="1" applyProtection="1">
      <alignment horizontal="center" vertical="center" wrapText="1"/>
      <protection hidden="1"/>
    </xf>
    <xf numFmtId="0" fontId="6" fillId="7" borderId="4" xfId="0" applyFont="1" applyFill="1" applyBorder="1" applyAlignment="1" applyProtection="1">
      <alignment horizontal="center" vertical="center" wrapText="1"/>
      <protection hidden="1"/>
    </xf>
    <xf numFmtId="0" fontId="6" fillId="7" borderId="5" xfId="0" applyFont="1" applyFill="1" applyBorder="1" applyAlignment="1" applyProtection="1">
      <alignment horizontal="center" vertical="center" wrapText="1"/>
      <protection hidden="1"/>
    </xf>
    <xf numFmtId="0" fontId="7" fillId="7" borderId="12" xfId="0" applyFont="1" applyFill="1" applyBorder="1" applyAlignment="1" applyProtection="1">
      <alignment horizontal="right" vertical="center" wrapText="1" readingOrder="2"/>
      <protection hidden="1"/>
    </xf>
    <xf numFmtId="9" fontId="6" fillId="7" borderId="9" xfId="0" applyNumberFormat="1" applyFont="1" applyFill="1" applyBorder="1" applyAlignment="1" applyProtection="1">
      <alignment horizontal="center" vertical="center" wrapText="1"/>
      <protection hidden="1"/>
    </xf>
    <xf numFmtId="0" fontId="8" fillId="2" borderId="4" xfId="0" applyFont="1" applyFill="1" applyBorder="1" applyAlignment="1">
      <alignment horizontal="center" vertical="center" wrapText="1"/>
    </xf>
    <xf numFmtId="9" fontId="6" fillId="7" borderId="9" xfId="1" applyFont="1" applyFill="1" applyBorder="1" applyAlignment="1" applyProtection="1">
      <alignment horizontal="center" vertical="center" wrapText="1"/>
      <protection hidden="1"/>
    </xf>
    <xf numFmtId="0" fontId="7" fillId="7" borderId="8" xfId="0" applyFont="1" applyFill="1" applyBorder="1" applyAlignment="1" applyProtection="1">
      <alignment horizontal="right" vertical="center" wrapText="1" readingOrder="2"/>
      <protection hidden="1"/>
    </xf>
    <xf numFmtId="0" fontId="7" fillId="7" borderId="8" xfId="0" applyFont="1" applyFill="1" applyBorder="1" applyAlignment="1" applyProtection="1">
      <alignment horizontal="right" vertical="top" wrapText="1" readingOrder="2"/>
      <protection hidden="1"/>
    </xf>
    <xf numFmtId="164" fontId="6" fillId="8" borderId="9" xfId="1" applyNumberFormat="1" applyFont="1" applyFill="1" applyBorder="1" applyAlignment="1" applyProtection="1">
      <alignment horizontal="center" vertical="center" wrapText="1"/>
      <protection hidden="1"/>
    </xf>
    <xf numFmtId="0" fontId="8" fillId="2" borderId="18" xfId="0" applyFont="1" applyFill="1" applyBorder="1" applyAlignment="1">
      <alignment horizontal="center" vertical="center" wrapText="1"/>
    </xf>
    <xf numFmtId="0" fontId="7" fillId="9" borderId="9" xfId="0" applyFont="1" applyFill="1" applyBorder="1" applyAlignment="1" applyProtection="1">
      <alignment vertical="center" wrapText="1" readingOrder="2"/>
      <protection hidden="1"/>
    </xf>
    <xf numFmtId="0" fontId="7" fillId="9" borderId="13" xfId="0" applyFont="1" applyFill="1" applyBorder="1" applyAlignment="1" applyProtection="1">
      <alignment vertical="center" wrapText="1" readingOrder="2"/>
      <protection hidden="1"/>
    </xf>
    <xf numFmtId="0" fontId="7" fillId="9" borderId="19" xfId="0" applyFont="1" applyFill="1" applyBorder="1" applyAlignment="1" applyProtection="1">
      <alignment vertical="center" wrapText="1" readingOrder="2"/>
      <protection hidden="1"/>
    </xf>
    <xf numFmtId="0" fontId="7" fillId="9" borderId="20" xfId="0" applyFont="1" applyFill="1" applyBorder="1" applyAlignment="1" applyProtection="1">
      <alignment vertical="center" wrapText="1" readingOrder="2"/>
      <protection hidden="1"/>
    </xf>
    <xf numFmtId="0" fontId="0" fillId="0" borderId="21" xfId="0" applyBorder="1"/>
    <xf numFmtId="0" fontId="0" fillId="0" borderId="22" xfId="0" applyBorder="1"/>
    <xf numFmtId="0" fontId="9" fillId="10" borderId="8" xfId="0" applyFont="1" applyFill="1" applyBorder="1" applyAlignment="1" applyProtection="1">
      <alignment horizontal="center" vertical="center" wrapText="1" readingOrder="2"/>
      <protection hidden="1"/>
    </xf>
    <xf numFmtId="9" fontId="9" fillId="10" borderId="9" xfId="1" applyFont="1" applyFill="1" applyBorder="1" applyAlignment="1" applyProtection="1">
      <alignment horizontal="center" vertical="center" wrapText="1" readingOrder="2"/>
      <protection hidden="1"/>
    </xf>
    <xf numFmtId="0" fontId="0" fillId="0" borderId="8" xfId="0" applyBorder="1"/>
    <xf numFmtId="9" fontId="0" fillId="0" borderId="8" xfId="0" applyNumberFormat="1" applyBorder="1"/>
    <xf numFmtId="0" fontId="5" fillId="7" borderId="12" xfId="0" applyFont="1" applyFill="1" applyBorder="1" applyAlignment="1" applyProtection="1">
      <alignment horizontal="center" vertical="center" wrapText="1"/>
      <protection hidden="1"/>
    </xf>
    <xf numFmtId="0" fontId="8" fillId="2" borderId="11" xfId="0" applyFont="1" applyFill="1" applyBorder="1" applyAlignment="1">
      <alignment horizontal="center" vertical="center" wrapText="1"/>
    </xf>
    <xf numFmtId="0" fontId="8" fillId="11" borderId="4" xfId="0" applyFont="1" applyFill="1" applyBorder="1" applyAlignment="1">
      <alignment horizontal="center" vertical="center" wrapText="1"/>
    </xf>
    <xf numFmtId="0" fontId="7" fillId="11" borderId="4" xfId="0" applyFont="1" applyFill="1" applyBorder="1" applyAlignment="1" applyProtection="1">
      <alignment horizontal="center" vertical="center" wrapText="1" readingOrder="2"/>
      <protection hidden="1"/>
    </xf>
    <xf numFmtId="0" fontId="7" fillId="11" borderId="17" xfId="0" applyFont="1" applyFill="1" applyBorder="1" applyAlignment="1" applyProtection="1">
      <alignment horizontal="center" vertical="center" wrapText="1" readingOrder="2"/>
      <protection hidden="1"/>
    </xf>
    <xf numFmtId="0" fontId="0" fillId="12" borderId="8" xfId="0" applyFill="1" applyBorder="1"/>
    <xf numFmtId="0" fontId="9" fillId="7" borderId="8" xfId="0" applyFont="1" applyFill="1" applyBorder="1" applyAlignment="1" applyProtection="1">
      <alignment horizontal="center" vertical="center" wrapText="1" readingOrder="2"/>
      <protection hidden="1"/>
    </xf>
    <xf numFmtId="0" fontId="9" fillId="7" borderId="9" xfId="0" applyFont="1" applyFill="1" applyBorder="1" applyAlignment="1" applyProtection="1">
      <alignment horizontal="center" vertical="center" wrapText="1" readingOrder="2"/>
      <protection hidden="1"/>
    </xf>
    <xf numFmtId="0" fontId="0" fillId="0" borderId="0" xfId="0" applyFill="1"/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12" fillId="7" borderId="12" xfId="0" applyFont="1" applyFill="1" applyBorder="1" applyAlignment="1" applyProtection="1">
      <alignment horizontal="right" vertical="center" wrapText="1" readingOrder="2"/>
      <protection hidden="1"/>
    </xf>
    <xf numFmtId="0" fontId="0" fillId="0" borderId="9" xfId="0" applyBorder="1" applyAlignment="1">
      <alignment horizontal="center"/>
    </xf>
    <xf numFmtId="0" fontId="0" fillId="0" borderId="24" xfId="0" applyBorder="1" applyAlignment="1">
      <alignment horizontal="center"/>
    </xf>
    <xf numFmtId="0" fontId="9" fillId="0" borderId="9" xfId="0" applyFont="1" applyFill="1" applyBorder="1" applyAlignment="1" applyProtection="1">
      <alignment horizontal="center" vertical="center" wrapText="1" readingOrder="2"/>
      <protection hidden="1"/>
    </xf>
    <xf numFmtId="0" fontId="9" fillId="0" borderId="24" xfId="0" applyFont="1" applyFill="1" applyBorder="1" applyAlignment="1" applyProtection="1">
      <alignment horizontal="center" vertical="center" wrapText="1" readingOrder="2"/>
      <protection hidden="1"/>
    </xf>
    <xf numFmtId="0" fontId="9" fillId="10" borderId="9" xfId="0" applyFont="1" applyFill="1" applyBorder="1" applyAlignment="1" applyProtection="1">
      <alignment horizontal="center" vertical="center" wrapText="1" readingOrder="2"/>
      <protection hidden="1"/>
    </xf>
    <xf numFmtId="0" fontId="9" fillId="10" borderId="24" xfId="0" applyFont="1" applyFill="1" applyBorder="1" applyAlignment="1" applyProtection="1">
      <alignment horizontal="center" vertical="center" wrapText="1" readingOrder="2"/>
      <protection hidden="1"/>
    </xf>
    <xf numFmtId="9" fontId="0" fillId="12" borderId="9" xfId="0" applyNumberFormat="1" applyFill="1" applyBorder="1" applyAlignment="1">
      <alignment horizontal="center"/>
    </xf>
    <xf numFmtId="0" fontId="0" fillId="12" borderId="24" xfId="0" applyFill="1" applyBorder="1" applyAlignment="1">
      <alignment horizontal="center"/>
    </xf>
    <xf numFmtId="9" fontId="9" fillId="10" borderId="15" xfId="1" applyFont="1" applyFill="1" applyBorder="1" applyAlignment="1" applyProtection="1">
      <alignment horizontal="center" vertical="center" wrapText="1" readingOrder="2"/>
      <protection hidden="1"/>
    </xf>
    <xf numFmtId="9" fontId="9" fillId="10" borderId="16" xfId="1" applyFont="1" applyFill="1" applyBorder="1" applyAlignment="1" applyProtection="1">
      <alignment horizontal="center" vertical="center" wrapText="1" readingOrder="2"/>
      <protection hidden="1"/>
    </xf>
    <xf numFmtId="9" fontId="9" fillId="10" borderId="23" xfId="1" applyFont="1" applyFill="1" applyBorder="1" applyAlignment="1" applyProtection="1">
      <alignment horizontal="center" vertical="center" wrapText="1" readingOrder="2"/>
      <protection hidden="1"/>
    </xf>
    <xf numFmtId="9" fontId="0" fillId="0" borderId="9" xfId="0" applyNumberFormat="1" applyBorder="1" applyAlignment="1">
      <alignment horizontal="center"/>
    </xf>
    <xf numFmtId="0" fontId="6" fillId="5" borderId="10" xfId="0" applyFont="1" applyFill="1" applyBorder="1" applyAlignment="1" applyProtection="1">
      <alignment horizontal="center" vertical="center" wrapText="1"/>
      <protection hidden="1"/>
    </xf>
    <xf numFmtId="0" fontId="6" fillId="5" borderId="11" xfId="0" applyFont="1" applyFill="1" applyBorder="1" applyAlignment="1" applyProtection="1">
      <alignment horizontal="center" vertical="center" wrapText="1"/>
      <protection hidden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 applyProtection="1">
      <alignment horizontal="center" vertical="center" wrapText="1"/>
      <protection hidden="1"/>
    </xf>
    <xf numFmtId="0" fontId="6" fillId="3" borderId="11" xfId="0" applyFont="1" applyFill="1" applyBorder="1" applyAlignment="1" applyProtection="1">
      <alignment horizontal="center" vertical="center" wrapText="1"/>
      <protection hidden="1"/>
    </xf>
    <xf numFmtId="0" fontId="7" fillId="4" borderId="10" xfId="0" applyFont="1" applyFill="1" applyBorder="1" applyAlignment="1" applyProtection="1">
      <alignment horizontal="center" vertical="center" wrapText="1" readingOrder="2"/>
      <protection hidden="1"/>
    </xf>
    <xf numFmtId="0" fontId="7" fillId="4" borderId="11" xfId="0" applyFont="1" applyFill="1" applyBorder="1" applyAlignment="1" applyProtection="1">
      <alignment horizontal="center" vertical="center" wrapText="1" readingOrder="2"/>
      <protection hidden="1"/>
    </xf>
    <xf numFmtId="0" fontId="4" fillId="2" borderId="4" xfId="0" applyFont="1" applyFill="1" applyBorder="1" applyAlignment="1" applyProtection="1">
      <alignment horizontal="center" vertical="center" wrapText="1"/>
      <protection hidden="1"/>
    </xf>
    <xf numFmtId="0" fontId="4" fillId="2" borderId="5" xfId="0" applyFont="1" applyFill="1" applyBorder="1" applyAlignment="1" applyProtection="1">
      <alignment horizontal="center" vertical="center" wrapText="1"/>
      <protection hidden="1"/>
    </xf>
    <xf numFmtId="0" fontId="2" fillId="2" borderId="4" xfId="0" applyFont="1" applyFill="1" applyBorder="1" applyAlignment="1" applyProtection="1">
      <alignment horizontal="center" vertical="center" wrapText="1"/>
      <protection hidden="1"/>
    </xf>
    <xf numFmtId="0" fontId="2" fillId="2" borderId="5" xfId="0" applyFont="1" applyFill="1" applyBorder="1" applyAlignment="1" applyProtection="1">
      <alignment horizontal="center" vertical="center" wrapText="1"/>
      <protection hidden="1"/>
    </xf>
    <xf numFmtId="0" fontId="4" fillId="2" borderId="6" xfId="0" applyFont="1" applyFill="1" applyBorder="1" applyAlignment="1" applyProtection="1">
      <alignment horizontal="center" vertical="center" wrapText="1"/>
      <protection hidden="1"/>
    </xf>
    <xf numFmtId="0" fontId="4" fillId="2" borderId="7" xfId="0" applyFont="1" applyFill="1" applyBorder="1" applyAlignment="1" applyProtection="1">
      <alignment horizontal="center" vertical="center" wrapText="1"/>
      <protection hidden="1"/>
    </xf>
    <xf numFmtId="0" fontId="3" fillId="2" borderId="1" xfId="0" applyFont="1" applyFill="1" applyBorder="1" applyAlignment="1" applyProtection="1">
      <alignment horizontal="center" vertical="center" wrapText="1"/>
      <protection hidden="1"/>
    </xf>
    <xf numFmtId="0" fontId="3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2" xfId="0" applyFont="1" applyFill="1" applyBorder="1" applyAlignment="1" applyProtection="1">
      <alignment horizontal="center" vertical="center" readingOrder="2"/>
      <protection hidden="1"/>
    </xf>
    <xf numFmtId="0" fontId="4" fillId="2" borderId="3" xfId="0" applyFont="1" applyFill="1" applyBorder="1" applyAlignment="1" applyProtection="1">
      <alignment horizontal="center" vertical="center" readingOrder="2"/>
      <protection hidden="1"/>
    </xf>
    <xf numFmtId="0" fontId="2" fillId="2" borderId="1" xfId="0" applyFont="1" applyFill="1" applyBorder="1" applyAlignment="1" applyProtection="1">
      <alignment horizontal="center" vertical="center" wrapText="1"/>
      <protection hidden="1"/>
    </xf>
    <xf numFmtId="0" fontId="2" fillId="2" borderId="0" xfId="0" applyFont="1" applyFill="1" applyBorder="1" applyAlignment="1" applyProtection="1">
      <alignment horizontal="center" vertical="center" wrapText="1"/>
      <protection hidden="1"/>
    </xf>
    <xf numFmtId="0" fontId="4" fillId="2" borderId="1" xfId="0" applyFont="1" applyFill="1" applyBorder="1" applyAlignment="1" applyProtection="1">
      <alignment horizontal="center" vertical="center" wrapText="1"/>
      <protection hidden="1"/>
    </xf>
    <xf numFmtId="0" fontId="4" fillId="2" borderId="0" xfId="0" applyFont="1" applyFill="1" applyBorder="1" applyAlignment="1" applyProtection="1">
      <alignment horizontal="center" vertical="center" wrapText="1"/>
      <protection hidden="1"/>
    </xf>
  </cellXfs>
  <cellStyles count="2">
    <cellStyle name="Normal" xfId="0" builtinId="0"/>
    <cellStyle name="Percent" xfId="1" builtinId="5"/>
  </cellStyles>
  <dxfs count="146"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D8E4BC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D8E4B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Mosheo\AppData\Local\Microsoft\Windows\Temporary%20Internet%20Files\Content.Outlook\DMY0X5RS\&#1502;&#1508;&#1500;%20&#1497;&#1493;&#1506;&#1510;&#1497;%20&#1502;&#1493;&#1500;&#1502;&#1493;&#1508;%2018%208%201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אנרגיה"/>
      <sheetName val="סייבר"/>
      <sheetName val="חלל"/>
      <sheetName val="ייעוץ כלכלי אסטרטגי"/>
      <sheetName val="מדיניות מו&quot;פ"/>
      <sheetName val="תחום קשרי חוץ בינ&quot;ל"/>
      <sheetName val="גיליון1"/>
      <sheetName val="טבלת עזרת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D40"/>
  <sheetViews>
    <sheetView rightToLeft="1" tabSelected="1" topLeftCell="A4" workbookViewId="0">
      <selection activeCell="A9" sqref="A9"/>
    </sheetView>
  </sheetViews>
  <sheetFormatPr defaultRowHeight="14.25" x14ac:dyDescent="0.2"/>
  <cols>
    <col min="1" max="1" width="20.75" customWidth="1"/>
    <col min="4" max="4" width="9.5" bestFit="1" customWidth="1"/>
    <col min="6" max="6" width="9.5" bestFit="1" customWidth="1"/>
    <col min="8" max="8" width="9.5" bestFit="1" customWidth="1"/>
    <col min="10" max="10" width="9.5" bestFit="1" customWidth="1"/>
    <col min="12" max="12" width="9.5" bestFit="1" customWidth="1"/>
    <col min="14" max="14" width="9.5" bestFit="1" customWidth="1"/>
    <col min="16" max="16" width="9.5" bestFit="1" customWidth="1"/>
    <col min="18" max="18" width="9.5" bestFit="1" customWidth="1"/>
    <col min="20" max="20" width="9.5" bestFit="1" customWidth="1"/>
    <col min="22" max="22" width="9.5" bestFit="1" customWidth="1"/>
    <col min="24" max="24" width="9.5" bestFit="1" customWidth="1"/>
    <col min="26" max="26" width="9.5" bestFit="1" customWidth="1"/>
    <col min="28" max="28" width="9.5" bestFit="1" customWidth="1"/>
    <col min="30" max="30" width="9.5" bestFit="1" customWidth="1"/>
  </cols>
  <sheetData>
    <row r="1" spans="1:30" ht="15" customHeight="1" x14ac:dyDescent="0.2">
      <c r="A1" s="74" t="s">
        <v>0</v>
      </c>
      <c r="B1" s="75"/>
      <c r="C1" s="76">
        <v>1</v>
      </c>
      <c r="D1" s="77"/>
      <c r="E1" s="76">
        <v>2</v>
      </c>
      <c r="F1" s="77"/>
      <c r="G1" s="76">
        <v>3</v>
      </c>
      <c r="H1" s="77"/>
      <c r="I1" s="76">
        <v>4</v>
      </c>
      <c r="J1" s="77"/>
      <c r="K1" s="76">
        <v>5</v>
      </c>
      <c r="L1" s="77"/>
      <c r="M1" s="76">
        <v>6</v>
      </c>
      <c r="N1" s="77"/>
      <c r="O1" s="76">
        <v>7</v>
      </c>
      <c r="P1" s="77"/>
      <c r="Q1" s="76">
        <v>8</v>
      </c>
      <c r="R1" s="77"/>
      <c r="S1" s="76">
        <v>9</v>
      </c>
      <c r="T1" s="77"/>
      <c r="U1" s="76">
        <v>10</v>
      </c>
      <c r="V1" s="77"/>
      <c r="W1" s="76">
        <v>11</v>
      </c>
      <c r="X1" s="77"/>
      <c r="Y1" s="76">
        <v>12</v>
      </c>
      <c r="Z1" s="77"/>
      <c r="AA1" s="76">
        <v>13</v>
      </c>
      <c r="AB1" s="77"/>
      <c r="AC1" s="76">
        <v>14</v>
      </c>
      <c r="AD1" s="77"/>
    </row>
    <row r="2" spans="1:30" ht="18.75" x14ac:dyDescent="0.2">
      <c r="A2" s="78" t="s">
        <v>1</v>
      </c>
      <c r="B2" s="79"/>
      <c r="C2" s="70"/>
      <c r="D2" s="71"/>
      <c r="E2" s="70"/>
      <c r="F2" s="71"/>
      <c r="G2" s="70"/>
      <c r="H2" s="71"/>
      <c r="I2" s="70"/>
      <c r="J2" s="71"/>
      <c r="K2" s="70"/>
      <c r="L2" s="71"/>
      <c r="M2" s="70"/>
      <c r="N2" s="71"/>
      <c r="O2" s="70"/>
      <c r="P2" s="71"/>
      <c r="Q2" s="70"/>
      <c r="R2" s="71"/>
      <c r="S2" s="70"/>
      <c r="T2" s="71"/>
      <c r="U2" s="70"/>
      <c r="V2" s="71"/>
      <c r="W2" s="70"/>
      <c r="X2" s="71"/>
      <c r="Y2" s="70"/>
      <c r="Z2" s="71"/>
      <c r="AA2" s="70"/>
      <c r="AB2" s="71"/>
      <c r="AC2" s="70"/>
      <c r="AD2" s="71"/>
    </row>
    <row r="3" spans="1:30" ht="15" customHeight="1" x14ac:dyDescent="0.2">
      <c r="A3" s="80" t="s">
        <v>2</v>
      </c>
      <c r="B3" s="81"/>
      <c r="C3" s="68"/>
      <c r="D3" s="69"/>
      <c r="E3" s="68"/>
      <c r="F3" s="69"/>
      <c r="G3" s="68"/>
      <c r="H3" s="69"/>
      <c r="I3" s="68"/>
      <c r="J3" s="69"/>
      <c r="K3" s="68"/>
      <c r="L3" s="69"/>
      <c r="M3" s="68"/>
      <c r="N3" s="69"/>
      <c r="O3" s="68"/>
      <c r="P3" s="69"/>
      <c r="Q3" s="68"/>
      <c r="R3" s="69"/>
      <c r="S3" s="68"/>
      <c r="T3" s="69"/>
      <c r="U3" s="68"/>
      <c r="V3" s="69"/>
      <c r="W3" s="68"/>
      <c r="X3" s="69"/>
      <c r="Y3" s="68"/>
      <c r="Z3" s="69"/>
      <c r="AA3" s="68"/>
      <c r="AB3" s="69"/>
      <c r="AC3" s="68"/>
      <c r="AD3" s="69"/>
    </row>
    <row r="4" spans="1:30" ht="15" customHeight="1" x14ac:dyDescent="0.2">
      <c r="A4" s="80" t="s">
        <v>3</v>
      </c>
      <c r="B4" s="81"/>
      <c r="C4" s="68"/>
      <c r="D4" s="69"/>
      <c r="E4" s="68"/>
      <c r="F4" s="69"/>
      <c r="G4" s="68"/>
      <c r="H4" s="69"/>
      <c r="I4" s="68"/>
      <c r="J4" s="69"/>
      <c r="K4" s="68"/>
      <c r="L4" s="69"/>
      <c r="M4" s="68"/>
      <c r="N4" s="69"/>
      <c r="O4" s="68"/>
      <c r="P4" s="69"/>
      <c r="Q4" s="68"/>
      <c r="R4" s="69"/>
      <c r="S4" s="68"/>
      <c r="T4" s="69"/>
      <c r="U4" s="68"/>
      <c r="V4" s="69"/>
      <c r="W4" s="68"/>
      <c r="X4" s="69"/>
      <c r="Y4" s="68"/>
      <c r="Z4" s="69"/>
      <c r="AA4" s="68"/>
      <c r="AB4" s="69"/>
      <c r="AC4" s="68"/>
      <c r="AD4" s="69"/>
    </row>
    <row r="5" spans="1:30" ht="15" customHeight="1" x14ac:dyDescent="0.2">
      <c r="A5" s="72" t="s">
        <v>4</v>
      </c>
      <c r="B5" s="73"/>
      <c r="C5" s="68"/>
      <c r="D5" s="69"/>
      <c r="E5" s="68"/>
      <c r="F5" s="69"/>
      <c r="G5" s="68"/>
      <c r="H5" s="69"/>
      <c r="I5" s="68"/>
      <c r="J5" s="69"/>
      <c r="K5" s="68"/>
      <c r="L5" s="69"/>
      <c r="M5" s="68"/>
      <c r="N5" s="69"/>
      <c r="O5" s="68"/>
      <c r="P5" s="69"/>
      <c r="Q5" s="68"/>
      <c r="R5" s="69"/>
      <c r="S5" s="68"/>
      <c r="T5" s="69"/>
      <c r="U5" s="68"/>
      <c r="V5" s="69"/>
      <c r="W5" s="68"/>
      <c r="X5" s="69"/>
      <c r="Y5" s="68"/>
      <c r="Z5" s="69"/>
      <c r="AA5" s="68"/>
      <c r="AB5" s="69"/>
      <c r="AC5" s="68"/>
      <c r="AD5" s="69"/>
    </row>
    <row r="6" spans="1:30" ht="33" x14ac:dyDescent="0.2">
      <c r="A6" s="1" t="s">
        <v>5</v>
      </c>
      <c r="B6" s="2" t="s">
        <v>6</v>
      </c>
      <c r="C6" s="64"/>
      <c r="D6" s="65"/>
      <c r="E6" s="64"/>
      <c r="F6" s="65"/>
      <c r="G6" s="64"/>
      <c r="H6" s="65"/>
      <c r="I6" s="64"/>
      <c r="J6" s="65"/>
      <c r="K6" s="64"/>
      <c r="L6" s="65"/>
      <c r="M6" s="64"/>
      <c r="N6" s="65"/>
      <c r="O6" s="64"/>
      <c r="P6" s="65"/>
      <c r="Q6" s="64"/>
      <c r="R6" s="65"/>
      <c r="S6" s="64"/>
      <c r="T6" s="65"/>
      <c r="U6" s="64"/>
      <c r="V6" s="65"/>
      <c r="W6" s="64"/>
      <c r="X6" s="65"/>
      <c r="Y6" s="64"/>
      <c r="Z6" s="65"/>
      <c r="AA6" s="64"/>
      <c r="AB6" s="65"/>
      <c r="AC6" s="64"/>
      <c r="AD6" s="65"/>
    </row>
    <row r="7" spans="1:30" ht="47.25" x14ac:dyDescent="0.2">
      <c r="A7" s="3" t="s">
        <v>24</v>
      </c>
      <c r="B7" s="4"/>
      <c r="C7" s="66"/>
      <c r="D7" s="67"/>
      <c r="E7" s="66"/>
      <c r="F7" s="67"/>
      <c r="G7" s="66"/>
      <c r="H7" s="67"/>
      <c r="I7" s="66"/>
      <c r="J7" s="67"/>
      <c r="K7" s="66"/>
      <c r="L7" s="67"/>
      <c r="M7" s="66"/>
      <c r="N7" s="67"/>
      <c r="O7" s="66"/>
      <c r="P7" s="67"/>
      <c r="Q7" s="66"/>
      <c r="R7" s="67"/>
      <c r="S7" s="66"/>
      <c r="T7" s="67"/>
      <c r="U7" s="66"/>
      <c r="V7" s="67"/>
      <c r="W7" s="66"/>
      <c r="X7" s="67"/>
      <c r="Y7" s="66"/>
      <c r="Z7" s="67"/>
      <c r="AA7" s="66"/>
      <c r="AB7" s="67"/>
      <c r="AC7" s="66"/>
      <c r="AD7" s="67"/>
    </row>
    <row r="8" spans="1:30" ht="33" x14ac:dyDescent="0.2">
      <c r="A8" s="5" t="s">
        <v>7</v>
      </c>
      <c r="B8" s="6" t="s">
        <v>6</v>
      </c>
      <c r="C8" s="60"/>
      <c r="D8" s="61"/>
      <c r="E8" s="60"/>
      <c r="F8" s="61"/>
      <c r="G8" s="60"/>
      <c r="H8" s="61"/>
      <c r="I8" s="60"/>
      <c r="J8" s="61"/>
      <c r="K8" s="60"/>
      <c r="L8" s="61"/>
      <c r="M8" s="60"/>
      <c r="N8" s="61"/>
      <c r="O8" s="60"/>
      <c r="P8" s="61"/>
      <c r="Q8" s="60"/>
      <c r="R8" s="61"/>
      <c r="S8" s="60"/>
      <c r="T8" s="61"/>
      <c r="U8" s="60"/>
      <c r="V8" s="61"/>
      <c r="W8" s="60"/>
      <c r="X8" s="61"/>
      <c r="Y8" s="60"/>
      <c r="Z8" s="61"/>
      <c r="AA8" s="60"/>
      <c r="AB8" s="61"/>
      <c r="AC8" s="60"/>
      <c r="AD8" s="61"/>
    </row>
    <row r="9" spans="1:30" ht="110.25" x14ac:dyDescent="0.2">
      <c r="A9" s="7" t="s">
        <v>43</v>
      </c>
      <c r="B9" s="8"/>
      <c r="C9" s="62"/>
      <c r="D9" s="63"/>
      <c r="E9" s="62"/>
      <c r="F9" s="63"/>
      <c r="G9" s="62"/>
      <c r="H9" s="63"/>
      <c r="I9" s="62"/>
      <c r="J9" s="63"/>
      <c r="K9" s="62"/>
      <c r="L9" s="63"/>
      <c r="M9" s="62"/>
      <c r="N9" s="63"/>
      <c r="O9" s="62"/>
      <c r="P9" s="63"/>
      <c r="Q9" s="62"/>
      <c r="R9" s="63"/>
      <c r="S9" s="62"/>
      <c r="T9" s="63"/>
      <c r="U9" s="62"/>
      <c r="V9" s="63"/>
      <c r="W9" s="62"/>
      <c r="X9" s="63"/>
      <c r="Y9" s="62"/>
      <c r="Z9" s="63"/>
      <c r="AA9" s="62"/>
      <c r="AB9" s="63"/>
      <c r="AC9" s="62"/>
      <c r="AD9" s="63"/>
    </row>
    <row r="10" spans="1:30" ht="63" x14ac:dyDescent="0.2">
      <c r="A10" s="9" t="s">
        <v>35</v>
      </c>
      <c r="B10" s="8"/>
      <c r="C10" s="62"/>
      <c r="D10" s="63"/>
      <c r="E10" s="43"/>
      <c r="F10" s="44"/>
      <c r="G10" s="10"/>
      <c r="H10" s="44"/>
      <c r="I10" s="43"/>
      <c r="J10" s="44"/>
      <c r="K10" s="10"/>
      <c r="L10" s="44"/>
      <c r="M10" s="43"/>
      <c r="N10" s="44"/>
      <c r="O10" s="10"/>
      <c r="P10" s="44"/>
      <c r="Q10" s="43"/>
      <c r="R10" s="44"/>
      <c r="S10" s="10"/>
      <c r="T10" s="44"/>
      <c r="U10" s="43"/>
      <c r="V10" s="44"/>
      <c r="W10" s="10"/>
      <c r="X10" s="44"/>
      <c r="Y10" s="43"/>
      <c r="Z10" s="44"/>
      <c r="AA10" s="10"/>
      <c r="AB10" s="44"/>
      <c r="AC10" s="43"/>
      <c r="AD10" s="44"/>
    </row>
    <row r="11" spans="1:30" ht="126" x14ac:dyDescent="0.2">
      <c r="A11" s="7" t="s">
        <v>33</v>
      </c>
      <c r="B11" s="8"/>
      <c r="C11" s="62"/>
      <c r="D11" s="63"/>
      <c r="E11" s="43"/>
      <c r="F11" s="44"/>
      <c r="G11" s="10"/>
      <c r="H11" s="44"/>
      <c r="I11" s="43"/>
      <c r="J11" s="44"/>
      <c r="K11" s="10"/>
      <c r="L11" s="44"/>
      <c r="M11" s="43"/>
      <c r="N11" s="44"/>
      <c r="O11" s="10"/>
      <c r="P11" s="44"/>
      <c r="Q11" s="43"/>
      <c r="R11" s="44"/>
      <c r="S11" s="10"/>
      <c r="T11" s="44"/>
      <c r="U11" s="43"/>
      <c r="V11" s="44"/>
      <c r="W11" s="10"/>
      <c r="X11" s="44"/>
      <c r="Y11" s="43"/>
      <c r="Z11" s="44"/>
      <c r="AA11" s="10"/>
      <c r="AB11" s="44"/>
      <c r="AC11" s="43"/>
      <c r="AD11" s="44"/>
    </row>
    <row r="12" spans="1:30" ht="31.5" x14ac:dyDescent="0.2">
      <c r="A12" s="7" t="s">
        <v>34</v>
      </c>
      <c r="B12" s="8"/>
      <c r="C12" s="45"/>
      <c r="D12" s="46"/>
      <c r="E12" s="45"/>
      <c r="F12" s="46"/>
      <c r="G12" s="45"/>
      <c r="H12" s="46"/>
      <c r="I12" s="45"/>
      <c r="J12" s="46"/>
      <c r="K12" s="45"/>
      <c r="L12" s="46"/>
      <c r="M12" s="45"/>
      <c r="N12" s="46"/>
      <c r="O12" s="45"/>
      <c r="P12" s="46"/>
      <c r="Q12" s="45"/>
      <c r="R12" s="46"/>
      <c r="S12" s="45"/>
      <c r="T12" s="46"/>
      <c r="U12" s="45"/>
      <c r="V12" s="46"/>
      <c r="W12" s="45"/>
      <c r="X12" s="46"/>
      <c r="Y12" s="45"/>
      <c r="Z12" s="46"/>
      <c r="AA12" s="45"/>
      <c r="AB12" s="46"/>
      <c r="AC12" s="45"/>
      <c r="AD12" s="46"/>
    </row>
    <row r="13" spans="1:30" ht="47.25" x14ac:dyDescent="0.2">
      <c r="A13" s="7" t="s">
        <v>36</v>
      </c>
      <c r="B13" s="8"/>
      <c r="C13" s="45"/>
      <c r="D13" s="46"/>
      <c r="E13" s="45"/>
      <c r="F13" s="46"/>
      <c r="G13" s="45"/>
      <c r="H13" s="46"/>
      <c r="I13" s="45"/>
      <c r="J13" s="46"/>
      <c r="K13" s="45"/>
      <c r="L13" s="46"/>
      <c r="M13" s="45"/>
      <c r="N13" s="46"/>
      <c r="O13" s="45"/>
      <c r="P13" s="46"/>
      <c r="Q13" s="45"/>
      <c r="R13" s="46"/>
      <c r="S13" s="45"/>
      <c r="T13" s="46"/>
      <c r="U13" s="45"/>
      <c r="V13" s="46"/>
      <c r="W13" s="45"/>
      <c r="X13" s="46"/>
      <c r="Y13" s="45"/>
      <c r="Z13" s="46"/>
      <c r="AA13" s="45"/>
      <c r="AB13" s="46"/>
      <c r="AC13" s="45"/>
      <c r="AD13" s="46"/>
    </row>
    <row r="14" spans="1:30" ht="47.25" x14ac:dyDescent="0.2">
      <c r="A14" s="9" t="s">
        <v>37</v>
      </c>
      <c r="B14" s="8"/>
      <c r="C14" s="45"/>
      <c r="D14" s="46"/>
      <c r="E14" s="45"/>
      <c r="F14" s="46"/>
      <c r="G14" s="45"/>
      <c r="H14" s="46"/>
      <c r="I14" s="45"/>
      <c r="J14" s="46"/>
      <c r="K14" s="45"/>
      <c r="L14" s="46"/>
      <c r="M14" s="45"/>
      <c r="N14" s="46"/>
      <c r="O14" s="45"/>
      <c r="P14" s="46"/>
      <c r="Q14" s="45"/>
      <c r="R14" s="46"/>
      <c r="S14" s="45"/>
      <c r="T14" s="46"/>
      <c r="U14" s="45"/>
      <c r="V14" s="46"/>
      <c r="W14" s="45"/>
      <c r="X14" s="46"/>
      <c r="Y14" s="45"/>
      <c r="Z14" s="46"/>
      <c r="AA14" s="45"/>
      <c r="AB14" s="46"/>
      <c r="AC14" s="45"/>
      <c r="AD14" s="46"/>
    </row>
    <row r="15" spans="1:30" ht="63" x14ac:dyDescent="0.2">
      <c r="A15" s="9" t="s">
        <v>38</v>
      </c>
      <c r="B15" s="9"/>
      <c r="C15" s="45"/>
      <c r="D15" s="46"/>
      <c r="E15" s="45"/>
      <c r="F15" s="46"/>
      <c r="G15" s="45"/>
      <c r="H15" s="46"/>
      <c r="I15" s="45"/>
      <c r="J15" s="46"/>
      <c r="K15" s="45"/>
      <c r="L15" s="46"/>
      <c r="M15" s="45"/>
      <c r="N15" s="46"/>
      <c r="O15" s="45"/>
      <c r="P15" s="46"/>
      <c r="Q15" s="45"/>
      <c r="R15" s="46"/>
      <c r="S15" s="45"/>
      <c r="T15" s="46"/>
      <c r="U15" s="45"/>
      <c r="V15" s="46"/>
      <c r="W15" s="45"/>
      <c r="X15" s="46"/>
      <c r="Y15" s="45"/>
      <c r="Z15" s="46"/>
      <c r="AA15" s="45"/>
      <c r="AB15" s="46"/>
      <c r="AC15" s="45"/>
      <c r="AD15" s="46"/>
    </row>
    <row r="16" spans="1:30" ht="33" x14ac:dyDescent="0.2">
      <c r="A16" s="12" t="s">
        <v>28</v>
      </c>
      <c r="B16" s="13" t="s">
        <v>8</v>
      </c>
      <c r="C16" s="14" t="s">
        <v>9</v>
      </c>
      <c r="D16" s="15" t="s">
        <v>10</v>
      </c>
      <c r="E16" s="14" t="s">
        <v>9</v>
      </c>
      <c r="F16" s="15" t="s">
        <v>10</v>
      </c>
      <c r="G16" s="14" t="s">
        <v>9</v>
      </c>
      <c r="H16" s="15" t="s">
        <v>10</v>
      </c>
      <c r="I16" s="14" t="s">
        <v>9</v>
      </c>
      <c r="J16" s="15" t="s">
        <v>10</v>
      </c>
      <c r="K16" s="14" t="s">
        <v>9</v>
      </c>
      <c r="L16" s="15" t="s">
        <v>10</v>
      </c>
      <c r="M16" s="14" t="s">
        <v>9</v>
      </c>
      <c r="N16" s="15" t="s">
        <v>10</v>
      </c>
      <c r="O16" s="14" t="s">
        <v>9</v>
      </c>
      <c r="P16" s="15" t="s">
        <v>10</v>
      </c>
      <c r="Q16" s="14" t="s">
        <v>9</v>
      </c>
      <c r="R16" s="15" t="s">
        <v>10</v>
      </c>
      <c r="S16" s="14" t="s">
        <v>9</v>
      </c>
      <c r="T16" s="15" t="s">
        <v>10</v>
      </c>
      <c r="U16" s="14" t="s">
        <v>9</v>
      </c>
      <c r="V16" s="15" t="s">
        <v>10</v>
      </c>
      <c r="W16" s="14" t="s">
        <v>9</v>
      </c>
      <c r="X16" s="15" t="s">
        <v>10</v>
      </c>
      <c r="Y16" s="14" t="s">
        <v>9</v>
      </c>
      <c r="Z16" s="15" t="s">
        <v>10</v>
      </c>
      <c r="AA16" s="14" t="s">
        <v>9</v>
      </c>
      <c r="AB16" s="15" t="s">
        <v>10</v>
      </c>
      <c r="AC16" s="14" t="s">
        <v>9</v>
      </c>
      <c r="AD16" s="15" t="s">
        <v>10</v>
      </c>
    </row>
    <row r="17" spans="1:30" ht="94.5" x14ac:dyDescent="0.2">
      <c r="A17" s="34" t="s">
        <v>39</v>
      </c>
      <c r="B17" s="17">
        <v>0.05</v>
      </c>
      <c r="C17" s="36"/>
      <c r="D17" s="11">
        <f>C17*1</f>
        <v>0</v>
      </c>
      <c r="E17" s="36"/>
      <c r="F17" s="11">
        <f>E17*1</f>
        <v>0</v>
      </c>
      <c r="G17" s="36"/>
      <c r="H17" s="11">
        <f>G17*1</f>
        <v>0</v>
      </c>
      <c r="I17" s="36"/>
      <c r="J17" s="11">
        <f>I17*1</f>
        <v>0</v>
      </c>
      <c r="K17" s="36"/>
      <c r="L17" s="11">
        <f>K17*1</f>
        <v>0</v>
      </c>
      <c r="M17" s="36"/>
      <c r="N17" s="11">
        <f>M17*1</f>
        <v>0</v>
      </c>
      <c r="O17" s="36"/>
      <c r="P17" s="11">
        <f>O17*1</f>
        <v>0</v>
      </c>
      <c r="Q17" s="36"/>
      <c r="R17" s="11">
        <f>Q17*1</f>
        <v>0</v>
      </c>
      <c r="S17" s="36"/>
      <c r="T17" s="11">
        <f>S17*1</f>
        <v>0</v>
      </c>
      <c r="U17" s="36"/>
      <c r="V17" s="11">
        <f>U17*1</f>
        <v>0</v>
      </c>
      <c r="W17" s="36"/>
      <c r="X17" s="35">
        <f>W17*1</f>
        <v>0</v>
      </c>
      <c r="Y17" s="36"/>
      <c r="Z17" s="35">
        <f>Y17*1</f>
        <v>0</v>
      </c>
      <c r="AA17" s="36"/>
      <c r="AB17" s="35">
        <f>AA17*1</f>
        <v>0</v>
      </c>
      <c r="AC17" s="36"/>
      <c r="AD17" s="35">
        <f>AC17*1</f>
        <v>0</v>
      </c>
    </row>
    <row r="18" spans="1:30" ht="63" x14ac:dyDescent="0.2">
      <c r="A18" s="34" t="s">
        <v>40</v>
      </c>
      <c r="B18" s="17">
        <v>0.05</v>
      </c>
      <c r="C18" s="36"/>
      <c r="D18" s="46"/>
      <c r="E18" s="36"/>
      <c r="F18" s="46"/>
      <c r="G18" s="36"/>
      <c r="H18" s="46"/>
      <c r="I18" s="36"/>
      <c r="J18" s="46"/>
      <c r="K18" s="36"/>
      <c r="L18" s="46"/>
      <c r="M18" s="36"/>
      <c r="N18" s="46"/>
      <c r="O18" s="36"/>
      <c r="P18" s="46"/>
      <c r="Q18" s="36"/>
      <c r="R18" s="46"/>
      <c r="S18" s="36"/>
      <c r="T18" s="46"/>
      <c r="U18" s="36"/>
      <c r="V18" s="46"/>
      <c r="W18" s="36"/>
      <c r="X18" s="46"/>
      <c r="Y18" s="36"/>
      <c r="Z18" s="46"/>
      <c r="AA18" s="36"/>
      <c r="AB18" s="46"/>
      <c r="AC18" s="36"/>
      <c r="AD18" s="46"/>
    </row>
    <row r="19" spans="1:30" ht="94.5" x14ac:dyDescent="0.2">
      <c r="A19" s="16" t="s">
        <v>32</v>
      </c>
      <c r="B19" s="17">
        <v>0.1</v>
      </c>
      <c r="C19" s="36"/>
      <c r="D19" s="11">
        <f>IF(C19="דוקטורט",10,0)</f>
        <v>0</v>
      </c>
      <c r="E19" s="36"/>
      <c r="F19" s="11">
        <f>IF(E19="דוקטורט",10,0)</f>
        <v>0</v>
      </c>
      <c r="G19" s="36"/>
      <c r="H19" s="11">
        <f t="shared" ref="F19:AD20" si="0">IF(G19="דוקטורט",10,0)</f>
        <v>0</v>
      </c>
      <c r="I19" s="36"/>
      <c r="J19" s="11">
        <f t="shared" ref="J19" si="1">IF(I19="דוקטורט",10,0)</f>
        <v>0</v>
      </c>
      <c r="K19" s="36"/>
      <c r="L19" s="11">
        <f t="shared" ref="L19" si="2">IF(K19="דוקטורט",10,0)</f>
        <v>0</v>
      </c>
      <c r="M19" s="36"/>
      <c r="N19" s="11">
        <f t="shared" ref="N19" si="3">IF(M19="דוקטורט",10,0)</f>
        <v>0</v>
      </c>
      <c r="O19" s="36"/>
      <c r="P19" s="11">
        <f t="shared" ref="P19" si="4">IF(O19="דוקטורט",10,0)</f>
        <v>0</v>
      </c>
      <c r="Q19" s="36"/>
      <c r="R19" s="11">
        <v>0</v>
      </c>
      <c r="S19" s="36"/>
      <c r="T19" s="11">
        <f t="shared" ref="T19" si="5">IF(S19="דוקטורט",10,0)</f>
        <v>0</v>
      </c>
      <c r="U19" s="36"/>
      <c r="V19" s="11">
        <f t="shared" ref="V19" si="6">IF(U19="דוקטורט",10,0)</f>
        <v>0</v>
      </c>
      <c r="W19" s="36"/>
      <c r="X19" s="35">
        <f t="shared" ref="X19" si="7">IF(W19="דוקטורט",10,0)</f>
        <v>0</v>
      </c>
      <c r="Y19" s="36"/>
      <c r="Z19" s="35">
        <f t="shared" ref="Z19" si="8">IF(Y19="דוקטורט",10,0)</f>
        <v>0</v>
      </c>
      <c r="AA19" s="36"/>
      <c r="AB19" s="35">
        <f t="shared" ref="AB19" si="9">IF(AA19="דוקטורט",10,0)</f>
        <v>0</v>
      </c>
      <c r="AC19" s="36"/>
      <c r="AD19" s="35">
        <f t="shared" ref="AD19" si="10">IF(AC19="דוקטורט",10,0)</f>
        <v>0</v>
      </c>
    </row>
    <row r="20" spans="1:30" ht="94.5" x14ac:dyDescent="0.2">
      <c r="A20" s="47" t="s">
        <v>41</v>
      </c>
      <c r="B20" s="19">
        <v>0.1</v>
      </c>
      <c r="C20" s="36"/>
      <c r="D20" s="46">
        <f>IF(C20="דוקטורט",10,0)</f>
        <v>0</v>
      </c>
      <c r="E20" s="36"/>
      <c r="F20" s="46">
        <f t="shared" si="0"/>
        <v>0</v>
      </c>
      <c r="G20" s="36"/>
      <c r="H20" s="46">
        <f t="shared" si="0"/>
        <v>0</v>
      </c>
      <c r="I20" s="36"/>
      <c r="J20" s="46">
        <f t="shared" si="0"/>
        <v>0</v>
      </c>
      <c r="K20" s="36"/>
      <c r="L20" s="46">
        <f t="shared" si="0"/>
        <v>0</v>
      </c>
      <c r="M20" s="36"/>
      <c r="N20" s="46">
        <f t="shared" si="0"/>
        <v>0</v>
      </c>
      <c r="O20" s="36"/>
      <c r="P20" s="46">
        <f t="shared" si="0"/>
        <v>0</v>
      </c>
      <c r="Q20" s="36"/>
      <c r="R20" s="46">
        <f t="shared" si="0"/>
        <v>0</v>
      </c>
      <c r="S20" s="36"/>
      <c r="T20" s="46">
        <f t="shared" si="0"/>
        <v>0</v>
      </c>
      <c r="U20" s="36"/>
      <c r="V20" s="46">
        <f t="shared" si="0"/>
        <v>0</v>
      </c>
      <c r="W20" s="36"/>
      <c r="X20" s="46">
        <f t="shared" si="0"/>
        <v>0</v>
      </c>
      <c r="Y20" s="36"/>
      <c r="Z20" s="46">
        <f t="shared" si="0"/>
        <v>0</v>
      </c>
      <c r="AA20" s="36"/>
      <c r="AB20" s="46">
        <f t="shared" si="0"/>
        <v>0</v>
      </c>
      <c r="AC20" s="36"/>
      <c r="AD20" s="46">
        <f t="shared" si="0"/>
        <v>0</v>
      </c>
    </row>
    <row r="21" spans="1:30" ht="157.5" x14ac:dyDescent="0.2">
      <c r="A21" s="47" t="s">
        <v>42</v>
      </c>
      <c r="B21" s="19">
        <v>0.1</v>
      </c>
      <c r="C21" s="36"/>
      <c r="D21" s="46">
        <f>IF(C21="דוקטורט",10,0)</f>
        <v>0</v>
      </c>
      <c r="E21" s="36"/>
      <c r="F21" s="46">
        <f>IF(E21="דוקטורט",10,0)</f>
        <v>0</v>
      </c>
      <c r="G21" s="36"/>
      <c r="H21" s="46">
        <f t="shared" ref="H21" si="11">IF(G21="דוקטורט",10,0)</f>
        <v>0</v>
      </c>
      <c r="I21" s="36"/>
      <c r="J21" s="46">
        <f t="shared" ref="J21" si="12">IF(I21="דוקטורט",10,0)</f>
        <v>0</v>
      </c>
      <c r="K21" s="36"/>
      <c r="L21" s="46">
        <f t="shared" ref="L21" si="13">IF(K21="דוקטורט",10,0)</f>
        <v>0</v>
      </c>
      <c r="M21" s="36"/>
      <c r="N21" s="46">
        <f t="shared" ref="N21" si="14">IF(M21="דוקטורט",10,0)</f>
        <v>0</v>
      </c>
      <c r="O21" s="36"/>
      <c r="P21" s="46">
        <f t="shared" ref="P21" si="15">IF(O21="דוקטורט",10,0)</f>
        <v>0</v>
      </c>
      <c r="Q21" s="36"/>
      <c r="R21" s="46">
        <v>0</v>
      </c>
      <c r="S21" s="36"/>
      <c r="T21" s="46">
        <f t="shared" ref="T21" si="16">IF(S21="דוקטורט",10,0)</f>
        <v>0</v>
      </c>
      <c r="U21" s="36"/>
      <c r="V21" s="46">
        <f t="shared" ref="V21" si="17">IF(U21="דוקטורט",10,0)</f>
        <v>0</v>
      </c>
      <c r="W21" s="36"/>
      <c r="X21" s="46">
        <f t="shared" ref="X21" si="18">IF(W21="דוקטורט",10,0)</f>
        <v>0</v>
      </c>
      <c r="Y21" s="36"/>
      <c r="Z21" s="46">
        <f t="shared" ref="Z21" si="19">IF(Y21="דוקטורט",10,0)</f>
        <v>0</v>
      </c>
      <c r="AA21" s="36"/>
      <c r="AB21" s="46">
        <f t="shared" ref="AB21" si="20">IF(AA21="דוקטורט",10,0)</f>
        <v>0</v>
      </c>
      <c r="AC21" s="36"/>
      <c r="AD21" s="46">
        <f t="shared" ref="AD21" si="21">IF(AC21="דוקטורט",10,0)</f>
        <v>0</v>
      </c>
    </row>
    <row r="22" spans="1:30" ht="78.75" x14ac:dyDescent="0.2">
      <c r="A22" s="21" t="s">
        <v>25</v>
      </c>
      <c r="B22" s="19">
        <v>0.6</v>
      </c>
      <c r="C22" s="18"/>
      <c r="D22" s="11">
        <f>D23+D24+D25</f>
        <v>0</v>
      </c>
      <c r="E22" s="18"/>
      <c r="F22" s="11">
        <f>F23+F24+F25</f>
        <v>0</v>
      </c>
      <c r="G22" s="18">
        <v>0</v>
      </c>
      <c r="H22" s="11">
        <f>H23+H24+H25</f>
        <v>0</v>
      </c>
      <c r="I22" s="18"/>
      <c r="J22" s="11">
        <f>J23+J24+J25</f>
        <v>0</v>
      </c>
      <c r="K22" s="18">
        <v>0</v>
      </c>
      <c r="L22" s="11">
        <f>L23+L24+L25</f>
        <v>0</v>
      </c>
      <c r="M22" s="18"/>
      <c r="N22" s="11">
        <f>N23+N24+N25</f>
        <v>0</v>
      </c>
      <c r="O22" s="18">
        <v>0</v>
      </c>
      <c r="P22" s="11">
        <f>P23+P24+P25</f>
        <v>0</v>
      </c>
      <c r="Q22" s="18"/>
      <c r="R22" s="11">
        <f>R23+R24+R25</f>
        <v>0</v>
      </c>
      <c r="S22" s="18">
        <v>0</v>
      </c>
      <c r="T22" s="11">
        <f>T23+T24+T25</f>
        <v>0</v>
      </c>
      <c r="U22" s="18"/>
      <c r="V22" s="11">
        <f>V23+V24+V25</f>
        <v>0</v>
      </c>
      <c r="W22" s="18">
        <v>0</v>
      </c>
      <c r="X22" s="35">
        <f>X23+X24+X25</f>
        <v>0</v>
      </c>
      <c r="Y22" s="18"/>
      <c r="Z22" s="35">
        <f>Z23+Z24+Z25</f>
        <v>0</v>
      </c>
      <c r="AA22" s="18">
        <v>0</v>
      </c>
      <c r="AB22" s="35">
        <f>AB23+AB24+AB25</f>
        <v>0</v>
      </c>
      <c r="AC22" s="18"/>
      <c r="AD22" s="35">
        <f>AD23+AD24+AD25</f>
        <v>0</v>
      </c>
    </row>
    <row r="23" spans="1:30" ht="47.25" x14ac:dyDescent="0.2">
      <c r="A23" s="20" t="s">
        <v>29</v>
      </c>
      <c r="B23" s="22">
        <v>0.15</v>
      </c>
      <c r="C23" s="37">
        <v>0</v>
      </c>
      <c r="D23" s="11">
        <f>C23*1.5</f>
        <v>0</v>
      </c>
      <c r="E23" s="37">
        <v>0</v>
      </c>
      <c r="F23" s="11">
        <f>E23*1.5</f>
        <v>0</v>
      </c>
      <c r="G23" s="37">
        <v>0</v>
      </c>
      <c r="H23" s="11">
        <f>G23*1.5</f>
        <v>0</v>
      </c>
      <c r="I23" s="37">
        <v>0</v>
      </c>
      <c r="J23" s="11">
        <f>I23*1.5</f>
        <v>0</v>
      </c>
      <c r="K23" s="37">
        <v>0</v>
      </c>
      <c r="L23" s="11">
        <f>K23*1.5</f>
        <v>0</v>
      </c>
      <c r="M23" s="37">
        <v>0</v>
      </c>
      <c r="N23" s="11">
        <f>M23*1.5</f>
        <v>0</v>
      </c>
      <c r="O23" s="37">
        <v>0</v>
      </c>
      <c r="P23" s="11">
        <f>O23*1.5</f>
        <v>0</v>
      </c>
      <c r="Q23" s="37">
        <v>0</v>
      </c>
      <c r="R23" s="11">
        <f>Q23*1.5</f>
        <v>0</v>
      </c>
      <c r="S23" s="37">
        <v>0</v>
      </c>
      <c r="T23" s="11">
        <f>S23*1.5</f>
        <v>0</v>
      </c>
      <c r="U23" s="37">
        <v>0</v>
      </c>
      <c r="V23" s="11">
        <f>U23*1.5</f>
        <v>0</v>
      </c>
      <c r="W23" s="37">
        <v>0</v>
      </c>
      <c r="X23" s="35">
        <f>W23*1.5</f>
        <v>0</v>
      </c>
      <c r="Y23" s="37">
        <v>0</v>
      </c>
      <c r="Z23" s="35">
        <f>Y23*1.5</f>
        <v>0</v>
      </c>
      <c r="AA23" s="37">
        <v>0</v>
      </c>
      <c r="AB23" s="35">
        <f>AA23*1.5</f>
        <v>0</v>
      </c>
      <c r="AC23" s="37">
        <v>0</v>
      </c>
      <c r="AD23" s="35">
        <f>AC23*1.5</f>
        <v>0</v>
      </c>
    </row>
    <row r="24" spans="1:30" ht="47.25" x14ac:dyDescent="0.2">
      <c r="A24" s="20" t="s">
        <v>26</v>
      </c>
      <c r="B24" s="22">
        <v>0.15</v>
      </c>
      <c r="C24" s="37">
        <v>0</v>
      </c>
      <c r="D24" s="11">
        <f>C24*1.5</f>
        <v>0</v>
      </c>
      <c r="E24" s="37">
        <v>0</v>
      </c>
      <c r="F24" s="11">
        <f>E24*1.5</f>
        <v>0</v>
      </c>
      <c r="G24" s="37">
        <v>0</v>
      </c>
      <c r="H24" s="11">
        <f>G24*1.5</f>
        <v>0</v>
      </c>
      <c r="I24" s="37">
        <v>0</v>
      </c>
      <c r="J24" s="11">
        <f>I24*1.5</f>
        <v>0</v>
      </c>
      <c r="K24" s="37">
        <v>0</v>
      </c>
      <c r="L24" s="11">
        <f>K24*1.5</f>
        <v>0</v>
      </c>
      <c r="M24" s="37">
        <v>0</v>
      </c>
      <c r="N24" s="11">
        <f>M24*1.5</f>
        <v>0</v>
      </c>
      <c r="O24" s="37">
        <v>0</v>
      </c>
      <c r="P24" s="11">
        <f>O24*1.5</f>
        <v>0</v>
      </c>
      <c r="Q24" s="37">
        <v>0</v>
      </c>
      <c r="R24" s="11">
        <f>Q24*1.5</f>
        <v>0</v>
      </c>
      <c r="S24" s="37">
        <v>0</v>
      </c>
      <c r="T24" s="11">
        <f>S24*1.5</f>
        <v>0</v>
      </c>
      <c r="U24" s="37">
        <v>0</v>
      </c>
      <c r="V24" s="11">
        <f>U24*1.5</f>
        <v>0</v>
      </c>
      <c r="W24" s="37">
        <v>0</v>
      </c>
      <c r="X24" s="35">
        <f>W24*1.5</f>
        <v>0</v>
      </c>
      <c r="Y24" s="37">
        <v>0</v>
      </c>
      <c r="Z24" s="35">
        <f>Y24*1.5</f>
        <v>0</v>
      </c>
      <c r="AA24" s="37">
        <v>0</v>
      </c>
      <c r="AB24" s="35">
        <f>AA24*1.5</f>
        <v>0</v>
      </c>
      <c r="AC24" s="37">
        <v>0</v>
      </c>
      <c r="AD24" s="35">
        <f>AC24*1.5</f>
        <v>0</v>
      </c>
    </row>
    <row r="25" spans="1:30" ht="48" thickBot="1" x14ac:dyDescent="0.25">
      <c r="A25" s="20" t="s">
        <v>27</v>
      </c>
      <c r="B25" s="22">
        <v>0.3</v>
      </c>
      <c r="C25" s="38">
        <v>0</v>
      </c>
      <c r="D25" s="23">
        <f>C25*3</f>
        <v>0</v>
      </c>
      <c r="E25" s="38">
        <v>0</v>
      </c>
      <c r="F25" s="23">
        <f>E25*3</f>
        <v>0</v>
      </c>
      <c r="G25" s="38">
        <v>0</v>
      </c>
      <c r="H25" s="23">
        <f>G25*3</f>
        <v>0</v>
      </c>
      <c r="I25" s="38">
        <v>0</v>
      </c>
      <c r="J25" s="23">
        <f>I25*3</f>
        <v>0</v>
      </c>
      <c r="K25" s="38">
        <v>0</v>
      </c>
      <c r="L25" s="23">
        <f>K25*3</f>
        <v>0</v>
      </c>
      <c r="M25" s="38">
        <v>0</v>
      </c>
      <c r="N25" s="23">
        <f>M25*3</f>
        <v>0</v>
      </c>
      <c r="O25" s="38">
        <v>0</v>
      </c>
      <c r="P25" s="23">
        <f>O25*3</f>
        <v>0</v>
      </c>
      <c r="Q25" s="38">
        <v>0</v>
      </c>
      <c r="R25" s="23">
        <f>Q25*3</f>
        <v>0</v>
      </c>
      <c r="S25" s="38">
        <v>0</v>
      </c>
      <c r="T25" s="23">
        <f>S25*3</f>
        <v>0</v>
      </c>
      <c r="U25" s="38">
        <v>0</v>
      </c>
      <c r="V25" s="23">
        <f>U25*3</f>
        <v>0</v>
      </c>
      <c r="W25" s="38">
        <v>0</v>
      </c>
      <c r="X25" s="23">
        <f>W25*3</f>
        <v>0</v>
      </c>
      <c r="Y25" s="38">
        <v>0</v>
      </c>
      <c r="Z25" s="23">
        <f>Y25*3</f>
        <v>0</v>
      </c>
      <c r="AA25" s="38">
        <v>0</v>
      </c>
      <c r="AB25" s="23">
        <f>AA25*3</f>
        <v>0</v>
      </c>
      <c r="AC25" s="38">
        <v>0</v>
      </c>
      <c r="AD25" s="23">
        <f>AC25*3</f>
        <v>0</v>
      </c>
    </row>
    <row r="26" spans="1:30" ht="15.75" x14ac:dyDescent="0.2">
      <c r="A26" s="24"/>
      <c r="B26" s="25"/>
      <c r="C26" s="26"/>
      <c r="D26" s="27"/>
      <c r="E26" s="28"/>
      <c r="F26" s="29"/>
      <c r="G26" s="26"/>
      <c r="H26" s="27"/>
      <c r="I26" s="28"/>
      <c r="J26" s="29"/>
      <c r="K26" s="26"/>
      <c r="L26" s="27"/>
      <c r="M26" s="28"/>
      <c r="N26" s="29"/>
      <c r="O26" s="26"/>
      <c r="P26" s="27"/>
      <c r="Q26" s="28"/>
      <c r="R26" s="29"/>
      <c r="S26" s="26"/>
      <c r="T26" s="27"/>
      <c r="U26" s="28"/>
      <c r="V26" s="29"/>
      <c r="W26" s="26"/>
      <c r="X26" s="27"/>
      <c r="Y26" s="28"/>
      <c r="Z26" s="29"/>
      <c r="AA26" s="26"/>
      <c r="AB26" s="27"/>
      <c r="AC26" s="28"/>
      <c r="AD26" s="29"/>
    </row>
    <row r="27" spans="1:30" ht="20.25" x14ac:dyDescent="0.2">
      <c r="A27" s="30" t="s">
        <v>11</v>
      </c>
      <c r="B27" s="31">
        <f>B19+B22+B20+B17</f>
        <v>0.85</v>
      </c>
      <c r="C27" s="56"/>
      <c r="D27" s="11">
        <f>D19+D20+D22+D17</f>
        <v>0</v>
      </c>
      <c r="E27" s="56"/>
      <c r="F27" s="11">
        <f>F19+F20+F22+F17</f>
        <v>0</v>
      </c>
      <c r="G27" s="56"/>
      <c r="H27" s="11">
        <f>H19+H20+H22+H17</f>
        <v>0</v>
      </c>
      <c r="I27" s="56"/>
      <c r="J27" s="11">
        <f>J19+J20+J22+J17</f>
        <v>0</v>
      </c>
      <c r="K27" s="56"/>
      <c r="L27" s="11">
        <f>L19+L20+L22+L17</f>
        <v>0</v>
      </c>
      <c r="M27" s="56"/>
      <c r="N27" s="11">
        <f>N19+N20+N22+N17</f>
        <v>0</v>
      </c>
      <c r="O27" s="56"/>
      <c r="P27" s="11">
        <f>P19+P20+P22+P17</f>
        <v>0</v>
      </c>
      <c r="Q27" s="56"/>
      <c r="R27" s="11">
        <f>R19+R20+R22+R17</f>
        <v>0</v>
      </c>
      <c r="S27" s="56"/>
      <c r="T27" s="11">
        <f>T19+T20+T22+T17</f>
        <v>0</v>
      </c>
      <c r="U27" s="56"/>
      <c r="V27" s="11">
        <f>V19+V20+V22+V17</f>
        <v>0</v>
      </c>
      <c r="W27" s="56"/>
      <c r="X27" s="35">
        <f>X19+X20+X22+X17</f>
        <v>0</v>
      </c>
      <c r="Y27" s="56"/>
      <c r="Z27" s="35">
        <f>Z19+Z20+Z22+Z17</f>
        <v>0</v>
      </c>
      <c r="AA27" s="56"/>
      <c r="AB27" s="35">
        <f>AB19+AB20+AB22+AB17</f>
        <v>0</v>
      </c>
      <c r="AC27" s="56"/>
      <c r="AD27" s="35">
        <f>AD19+AD20+AD22+AD17</f>
        <v>0</v>
      </c>
    </row>
    <row r="28" spans="1:30" ht="20.25" x14ac:dyDescent="0.2">
      <c r="A28" s="30" t="s">
        <v>12</v>
      </c>
      <c r="B28" s="31">
        <v>0.5</v>
      </c>
      <c r="C28" s="57"/>
      <c r="D28" s="11">
        <f>D27*0.5</f>
        <v>0</v>
      </c>
      <c r="E28" s="57"/>
      <c r="F28" s="11">
        <f>F27*0.5</f>
        <v>0</v>
      </c>
      <c r="G28" s="57"/>
      <c r="H28" s="11">
        <f>H27*0.5</f>
        <v>0</v>
      </c>
      <c r="I28" s="57"/>
      <c r="J28" s="11">
        <f>J27*0.5</f>
        <v>0</v>
      </c>
      <c r="K28" s="57"/>
      <c r="L28" s="11">
        <f>L27*0.5</f>
        <v>0</v>
      </c>
      <c r="M28" s="57"/>
      <c r="N28" s="11">
        <f>N27*0.5</f>
        <v>0</v>
      </c>
      <c r="O28" s="57"/>
      <c r="P28" s="11">
        <f>P27*0.5</f>
        <v>0</v>
      </c>
      <c r="Q28" s="57"/>
      <c r="R28" s="11">
        <f>R27*0.5</f>
        <v>0</v>
      </c>
      <c r="S28" s="57"/>
      <c r="T28" s="11">
        <f>T27*0.5</f>
        <v>0</v>
      </c>
      <c r="U28" s="57"/>
      <c r="V28" s="11">
        <f>V27*0.5</f>
        <v>0</v>
      </c>
      <c r="W28" s="57"/>
      <c r="X28" s="35">
        <f>X27*0.5</f>
        <v>0</v>
      </c>
      <c r="Y28" s="57"/>
      <c r="Z28" s="35">
        <f>Z27*0.5</f>
        <v>0</v>
      </c>
      <c r="AA28" s="57"/>
      <c r="AB28" s="35">
        <f>AB27*0.5</f>
        <v>0</v>
      </c>
      <c r="AC28" s="57"/>
      <c r="AD28" s="35">
        <f>AD27*0.5</f>
        <v>0</v>
      </c>
    </row>
    <row r="29" spans="1:30" ht="41.25" thickBot="1" x14ac:dyDescent="0.25">
      <c r="A29" s="40" t="s">
        <v>13</v>
      </c>
      <c r="B29" s="41">
        <v>75</v>
      </c>
      <c r="C29" s="58"/>
      <c r="D29" s="11" t="str">
        <f>IF(D27&gt;=75,"עבר להצעת מחיר","לא עבר סף איכות")</f>
        <v>לא עבר סף איכות</v>
      </c>
      <c r="E29" s="58"/>
      <c r="F29" s="11" t="str">
        <f>IF(F27&gt;=75,"עבר להצעת מחיר","לא עבר סף איכות")</f>
        <v>לא עבר סף איכות</v>
      </c>
      <c r="G29" s="58"/>
      <c r="H29" s="11" t="str">
        <f>IF(H27&gt;=75,"עבר להצעת מחיר","לא עבר סף איכות")</f>
        <v>לא עבר סף איכות</v>
      </c>
      <c r="I29" s="58"/>
      <c r="J29" s="11" t="str">
        <f>IF(J27&gt;=75,"עבר להצעת מחיר","לא עבר סף איכות")</f>
        <v>לא עבר סף איכות</v>
      </c>
      <c r="K29" s="58"/>
      <c r="L29" s="11" t="str">
        <f>IF(L27&gt;=75,"עבר להצעת מחיר","לא עבר סף איכות")</f>
        <v>לא עבר סף איכות</v>
      </c>
      <c r="M29" s="58"/>
      <c r="N29" s="11" t="str">
        <f>IF(N27&gt;=75,"עבר להצעת מחיר","לא עבר סף איכות")</f>
        <v>לא עבר סף איכות</v>
      </c>
      <c r="O29" s="58"/>
      <c r="P29" s="11" t="str">
        <f>IF(P27&gt;=75,"עבר להצעת מחיר","לא עבר סף איכות")</f>
        <v>לא עבר סף איכות</v>
      </c>
      <c r="Q29" s="58"/>
      <c r="R29" s="11" t="str">
        <f>IF(R27&gt;=75,"עבר להצעת מחיר","לא עבר סף איכות")</f>
        <v>לא עבר סף איכות</v>
      </c>
      <c r="S29" s="58"/>
      <c r="T29" s="11" t="str">
        <f>IF(T27&gt;=75,"עבר להצעת מחיר","לא עבר סף איכות")</f>
        <v>לא עבר סף איכות</v>
      </c>
      <c r="U29" s="58"/>
      <c r="V29" s="11" t="str">
        <f>IF(V27&gt;=75,"עבר להצעת מחיר","לא עבר סף איכות")</f>
        <v>לא עבר סף איכות</v>
      </c>
      <c r="W29" s="58"/>
      <c r="X29" s="35" t="str">
        <f>IF(X27&gt;=75,"עבר להצעת מחיר","לא עבר סף איכות")</f>
        <v>לא עבר סף איכות</v>
      </c>
      <c r="Y29" s="58"/>
      <c r="Z29" s="35" t="str">
        <f>IF(Z27&gt;=75,"עבר להצעת מחיר","לא עבר סף איכות")</f>
        <v>לא עבר סף איכות</v>
      </c>
      <c r="AA29" s="58"/>
      <c r="AB29" s="35" t="str">
        <f>IF(AB27&gt;=75,"עבר להצעת מחיר","לא עבר סף איכות")</f>
        <v>לא עבר סף איכות</v>
      </c>
      <c r="AC29" s="58"/>
      <c r="AD29" s="35" t="str">
        <f>IF(AD27&gt;=75,"עבר להצעת מחיר","לא עבר סף איכות")</f>
        <v>לא עבר סף איכות</v>
      </c>
    </row>
    <row r="31" spans="1:30" ht="20.25" x14ac:dyDescent="0.2">
      <c r="A31" s="52" t="s">
        <v>14</v>
      </c>
      <c r="B31" s="53"/>
      <c r="C31" s="32" t="s">
        <v>15</v>
      </c>
      <c r="D31" s="32" t="s">
        <v>16</v>
      </c>
      <c r="E31" s="32" t="s">
        <v>15</v>
      </c>
      <c r="F31" s="32" t="s">
        <v>16</v>
      </c>
      <c r="G31" s="32" t="s">
        <v>15</v>
      </c>
      <c r="H31" s="32" t="s">
        <v>16</v>
      </c>
      <c r="I31" s="32" t="s">
        <v>15</v>
      </c>
      <c r="J31" s="32" t="s">
        <v>16</v>
      </c>
      <c r="K31" s="32" t="s">
        <v>15</v>
      </c>
      <c r="L31" s="32" t="s">
        <v>16</v>
      </c>
      <c r="M31" s="32" t="s">
        <v>15</v>
      </c>
      <c r="N31" s="32" t="s">
        <v>16</v>
      </c>
      <c r="O31" s="32" t="s">
        <v>15</v>
      </c>
      <c r="P31" s="32" t="s">
        <v>16</v>
      </c>
      <c r="Q31" s="32" t="s">
        <v>15</v>
      </c>
      <c r="R31" s="32" t="s">
        <v>16</v>
      </c>
      <c r="S31" s="32" t="s">
        <v>15</v>
      </c>
      <c r="T31" s="32" t="s">
        <v>16</v>
      </c>
      <c r="U31" s="32" t="s">
        <v>15</v>
      </c>
      <c r="V31" s="32" t="s">
        <v>16</v>
      </c>
      <c r="W31" s="32" t="s">
        <v>15</v>
      </c>
      <c r="X31" s="32" t="s">
        <v>16</v>
      </c>
      <c r="Y31" s="32" t="s">
        <v>15</v>
      </c>
      <c r="Z31" s="32" t="s">
        <v>16</v>
      </c>
      <c r="AA31" s="32" t="s">
        <v>15</v>
      </c>
      <c r="AB31" s="32" t="s">
        <v>16</v>
      </c>
      <c r="AC31" s="32" t="s">
        <v>15</v>
      </c>
      <c r="AD31" s="32" t="s">
        <v>16</v>
      </c>
    </row>
    <row r="32" spans="1:30" ht="20.25" x14ac:dyDescent="0.2">
      <c r="A32" s="52" t="s">
        <v>17</v>
      </c>
      <c r="B32" s="53"/>
      <c r="C32" s="39"/>
      <c r="D32" s="32" t="str">
        <f>IF(C32="","יש להזין נתון",IF(C32&lt;=2,282,IF(C32=3,196,IF(C32=4,147,""))))</f>
        <v>יש להזין נתון</v>
      </c>
      <c r="E32" s="39"/>
      <c r="F32" s="32" t="str">
        <f>IF(E32="","יש להזין נתון",IF(E32&lt;=2,282,IF(E32=3,196,IF(E32=4,147,""))))</f>
        <v>יש להזין נתון</v>
      </c>
      <c r="G32" s="39"/>
      <c r="H32" s="32" t="str">
        <f>IF(G32="","יש להזין נתון",IF(G32&lt;=2,282,IF(G32=3,196,IF(G32=4,147,""))))</f>
        <v>יש להזין נתון</v>
      </c>
      <c r="I32" s="39"/>
      <c r="J32" s="32" t="str">
        <f>IF(I32="","יש להזין נתון",IF(I32&lt;=2,282,IF(I32=3,196,IF(I32=4,147,""))))</f>
        <v>יש להזין נתון</v>
      </c>
      <c r="K32" s="39"/>
      <c r="L32" s="32" t="str">
        <f>IF(K32="","יש להזין נתון",IF(K32&lt;=2,282,IF(K32=3,196,IF(K32=4,147,""))))</f>
        <v>יש להזין נתון</v>
      </c>
      <c r="M32" s="39"/>
      <c r="N32" s="32" t="str">
        <f>IF(M32="","יש להזין נתון",IF(M32&lt;=2,282,IF(M32=3,196,IF(M32=4,147,""))))</f>
        <v>יש להזין נתון</v>
      </c>
      <c r="O32" s="39"/>
      <c r="P32" s="32" t="str">
        <f>IF(O32="","יש להזין נתון",IF(O32&lt;=2,282,IF(O32=3,196,IF(O32=4,147,""))))</f>
        <v>יש להזין נתון</v>
      </c>
      <c r="Q32" s="39"/>
      <c r="R32" s="32" t="str">
        <f>IF(Q32="","יש להזין נתון",IF(Q32&lt;=2,282,IF(Q32=3,196,IF(Q32=4,147,""))))</f>
        <v>יש להזין נתון</v>
      </c>
      <c r="S32" s="39"/>
      <c r="T32" s="32" t="str">
        <f>IF(S32="","יש להזין נתון",IF(S32&lt;=2,282,IF(S32=3,196,IF(S32=4,147,""))))</f>
        <v>יש להזין נתון</v>
      </c>
      <c r="U32" s="39"/>
      <c r="V32" s="32" t="str">
        <f>IF(U32="","יש להזין נתון",IF(U32&lt;=2,282,IF(U32=3,196,IF(U32=4,147,""))))</f>
        <v>יש להזין נתון</v>
      </c>
      <c r="W32" s="39"/>
      <c r="X32" s="32" t="str">
        <f>IF(W32="","יש להזין נתון",IF(W32&lt;=2,282,IF(W32=3,196,IF(W32=4,147,""))))</f>
        <v>יש להזין נתון</v>
      </c>
      <c r="Y32" s="39"/>
      <c r="Z32" s="32" t="str">
        <f>IF(Y32="","יש להזין נתון",IF(Y32&lt;=2,282,IF(Y32=3,196,IF(Y32=4,147,""))))</f>
        <v>יש להזין נתון</v>
      </c>
      <c r="AA32" s="39"/>
      <c r="AB32" s="32" t="str">
        <f>IF(AA32="","יש להזין נתון",IF(AA32&lt;=2,282,IF(AA32=3,196,IF(AA32=4,147,""))))</f>
        <v>יש להזין נתון</v>
      </c>
      <c r="AC32" s="39"/>
      <c r="AD32" s="32" t="str">
        <f>IF(AC32="","יש להזין נתון",IF(AC32&lt;=2,282,IF(AC32=3,196,IF(AC32=4,147,""))))</f>
        <v>יש להזין נתון</v>
      </c>
    </row>
    <row r="33" spans="1:30" ht="20.25" x14ac:dyDescent="0.2">
      <c r="A33" s="52" t="s">
        <v>18</v>
      </c>
      <c r="B33" s="53"/>
      <c r="C33" s="39"/>
      <c r="D33" s="33" t="str">
        <f>IF(C33="חברה",10%,IF(C33="עצמאי",20%,"יש להזין נתון"))</f>
        <v>יש להזין נתון</v>
      </c>
      <c r="E33" s="39"/>
      <c r="F33" s="33" t="str">
        <f>IF(E33="חברה",10%,IF(E33="עצמאי",20%,"יש להזין נתון"))</f>
        <v>יש להזין נתון</v>
      </c>
      <c r="G33" s="39"/>
      <c r="H33" s="33" t="str">
        <f>IF(G33="חברה",10%,IF(G33="עצמאי",20%,"יש להזין נתון"))</f>
        <v>יש להזין נתון</v>
      </c>
      <c r="I33" s="39"/>
      <c r="J33" s="33" t="str">
        <f>IF(I33="חברה",10%,IF(I33="עצמאי",20%,"יש להזין נתון"))</f>
        <v>יש להזין נתון</v>
      </c>
      <c r="K33" s="39"/>
      <c r="L33" s="33" t="str">
        <f>IF(K33="חברה",10%,IF(K33="עצמאי",20%,"יש להזין נתון"))</f>
        <v>יש להזין נתון</v>
      </c>
      <c r="M33" s="39"/>
      <c r="N33" s="33" t="str">
        <f>IF(M33="חברה",10%,IF(M33="עצמאי",20%,"יש להזין נתון"))</f>
        <v>יש להזין נתון</v>
      </c>
      <c r="O33" s="39"/>
      <c r="P33" s="33" t="str">
        <f>IF(O33="חברה",10%,IF(O33="עצמאי",20%,"יש להזין נתון"))</f>
        <v>יש להזין נתון</v>
      </c>
      <c r="Q33" s="39"/>
      <c r="R33" s="33" t="str">
        <f>IF(Q33="חברה",10%,IF(Q33="עצמאי",20%,"יש להזין נתון"))</f>
        <v>יש להזין נתון</v>
      </c>
      <c r="S33" s="39"/>
      <c r="T33" s="33" t="str">
        <f>IF(S33="חברה",10%,IF(S33="עצמאי",20%,"יש להזין נתון"))</f>
        <v>יש להזין נתון</v>
      </c>
      <c r="U33" s="39" t="s">
        <v>19</v>
      </c>
      <c r="V33" s="33">
        <f>IF(U33="חברה",10%,IF(U33="עצמאי",20%,"יש להזין נתון"))</f>
        <v>0.1</v>
      </c>
      <c r="W33" s="39"/>
      <c r="X33" s="33" t="str">
        <f>IF(W33="חברה",10%,IF(W33="עצמאי",20%,"יש להזין נתון"))</f>
        <v>יש להזין נתון</v>
      </c>
      <c r="Y33" s="39" t="s">
        <v>19</v>
      </c>
      <c r="Z33" s="33">
        <f>IF(Y33="חברה",10%,IF(Y33="עצמאי",20%,"יש להזין נתון"))</f>
        <v>0.1</v>
      </c>
      <c r="AA33" s="39"/>
      <c r="AB33" s="33" t="str">
        <f>IF(AA33="חברה",10%,IF(AA33="עצמאי",20%,"יש להזין נתון"))</f>
        <v>יש להזין נתון</v>
      </c>
      <c r="AC33" s="39" t="s">
        <v>19</v>
      </c>
      <c r="AD33" s="33">
        <f>IF(AC33="חברה",10%,IF(AC33="עצמאי",20%,"יש להזין נתון"))</f>
        <v>0.1</v>
      </c>
    </row>
    <row r="34" spans="1:30" ht="20.25" x14ac:dyDescent="0.2">
      <c r="A34" s="52" t="s">
        <v>20</v>
      </c>
      <c r="B34" s="53"/>
      <c r="C34" s="59">
        <v>0.1</v>
      </c>
      <c r="D34" s="49"/>
      <c r="E34" s="59">
        <v>0.1</v>
      </c>
      <c r="F34" s="49"/>
      <c r="G34" s="59">
        <v>0.1</v>
      </c>
      <c r="H34" s="49"/>
      <c r="I34" s="59">
        <v>0.1</v>
      </c>
      <c r="J34" s="49"/>
      <c r="K34" s="59">
        <v>0.1</v>
      </c>
      <c r="L34" s="49"/>
      <c r="M34" s="59">
        <v>0.1</v>
      </c>
      <c r="N34" s="49"/>
      <c r="O34" s="59">
        <v>0.1</v>
      </c>
      <c r="P34" s="49"/>
      <c r="Q34" s="59">
        <v>0.1</v>
      </c>
      <c r="R34" s="49"/>
      <c r="S34" s="59">
        <v>0.1</v>
      </c>
      <c r="T34" s="49"/>
      <c r="U34" s="59">
        <v>0.1</v>
      </c>
      <c r="V34" s="49"/>
      <c r="W34" s="59">
        <v>0.1</v>
      </c>
      <c r="X34" s="49"/>
      <c r="Y34" s="59">
        <v>0.1</v>
      </c>
      <c r="Z34" s="49"/>
      <c r="AA34" s="59">
        <v>0.1</v>
      </c>
      <c r="AB34" s="49"/>
      <c r="AC34" s="59">
        <v>0.1</v>
      </c>
      <c r="AD34" s="49"/>
    </row>
    <row r="35" spans="1:30" ht="20.25" x14ac:dyDescent="0.2">
      <c r="A35" s="52" t="s">
        <v>21</v>
      </c>
      <c r="B35" s="53"/>
      <c r="C35" s="54"/>
      <c r="D35" s="55"/>
      <c r="E35" s="54"/>
      <c r="F35" s="55"/>
      <c r="G35" s="54"/>
      <c r="H35" s="55"/>
      <c r="I35" s="54"/>
      <c r="J35" s="55"/>
      <c r="K35" s="54"/>
      <c r="L35" s="55"/>
      <c r="M35" s="54"/>
      <c r="N35" s="55"/>
      <c r="O35" s="54"/>
      <c r="P35" s="55"/>
      <c r="Q35" s="54"/>
      <c r="R35" s="55"/>
      <c r="S35" s="54"/>
      <c r="T35" s="55"/>
      <c r="U35" s="54"/>
      <c r="V35" s="55"/>
      <c r="W35" s="54"/>
      <c r="X35" s="55"/>
      <c r="Y35" s="54"/>
      <c r="Z35" s="55"/>
      <c r="AA35" s="54"/>
      <c r="AB35" s="55"/>
      <c r="AC35" s="54"/>
      <c r="AD35" s="55"/>
    </row>
    <row r="36" spans="1:30" ht="20.25" x14ac:dyDescent="0.2">
      <c r="A36" s="52" t="s">
        <v>22</v>
      </c>
      <c r="B36" s="53"/>
      <c r="C36" s="48" t="e">
        <f>D32*(1-D33)*(1-C34)*(1-C35)</f>
        <v>#VALUE!</v>
      </c>
      <c r="D36" s="49"/>
      <c r="E36" s="48" t="e">
        <f>F32*(1-F33)*(1-E34)*(1-E35)</f>
        <v>#VALUE!</v>
      </c>
      <c r="F36" s="49"/>
      <c r="G36" s="48" t="e">
        <f t="shared" ref="G36" si="22">H32*(1-H33)*(1-G34)*(1-G35)</f>
        <v>#VALUE!</v>
      </c>
      <c r="H36" s="49"/>
      <c r="I36" s="48" t="e">
        <f t="shared" ref="I36" si="23">J32*(1-J33)*(1-I34)*(1-I35)</f>
        <v>#VALUE!</v>
      </c>
      <c r="J36" s="49"/>
      <c r="K36" s="48" t="e">
        <f t="shared" ref="K36" si="24">L32*(1-L33)*(1-K34)*(1-K35)</f>
        <v>#VALUE!</v>
      </c>
      <c r="L36" s="49"/>
      <c r="M36" s="48" t="e">
        <f t="shared" ref="M36" si="25">N32*(1-N33)*(1-M34)*(1-M35)</f>
        <v>#VALUE!</v>
      </c>
      <c r="N36" s="49"/>
      <c r="O36" s="48" t="e">
        <f t="shared" ref="O36" si="26">P32*(1-P33)*(1-O34)*(1-O35)</f>
        <v>#VALUE!</v>
      </c>
      <c r="P36" s="49"/>
      <c r="Q36" s="48" t="e">
        <f t="shared" ref="Q36" si="27">R32*(1-R33)*(1-Q34)*(1-Q35)</f>
        <v>#VALUE!</v>
      </c>
      <c r="R36" s="49"/>
      <c r="S36" s="48" t="e">
        <f t="shared" ref="S36" si="28">T32*(1-T33)*(1-S34)*(1-S35)</f>
        <v>#VALUE!</v>
      </c>
      <c r="T36" s="49"/>
      <c r="U36" s="48" t="e">
        <f t="shared" ref="U36" si="29">V32*(1-V33)*(1-U34)*(1-U35)</f>
        <v>#VALUE!</v>
      </c>
      <c r="V36" s="49"/>
      <c r="W36" s="48" t="e">
        <f t="shared" ref="W36" si="30">X32*(1-X33)*(1-W34)*(1-W35)</f>
        <v>#VALUE!</v>
      </c>
      <c r="X36" s="49"/>
      <c r="Y36" s="48" t="e">
        <f t="shared" ref="Y36" si="31">Z32*(1-Z33)*(1-Y34)*(1-Y35)</f>
        <v>#VALUE!</v>
      </c>
      <c r="Z36" s="49"/>
      <c r="AA36" s="48" t="e">
        <f t="shared" ref="AA36" si="32">AB32*(1-AB33)*(1-AA34)*(1-AA35)</f>
        <v>#VALUE!</v>
      </c>
      <c r="AB36" s="49"/>
      <c r="AC36" s="48" t="e">
        <f t="shared" ref="AC36" si="33">AD32*(1-AD33)*(1-AC34)*(1-AC35)</f>
        <v>#VALUE!</v>
      </c>
      <c r="AD36" s="49"/>
    </row>
    <row r="37" spans="1:30" ht="20.25" x14ac:dyDescent="0.2">
      <c r="A37" s="52" t="s">
        <v>23</v>
      </c>
      <c r="B37" s="53"/>
      <c r="C37" s="48" t="e">
        <f>MIN($C$36:$V$36)/C36*100</f>
        <v>#VALUE!</v>
      </c>
      <c r="D37" s="49"/>
      <c r="E37" s="48" t="e">
        <f t="shared" ref="E37" si="34">MIN($C$36:$V$36)/E36*100</f>
        <v>#VALUE!</v>
      </c>
      <c r="F37" s="49"/>
      <c r="G37" s="48" t="e">
        <f t="shared" ref="G37" si="35">MIN($C$36:$V$36)/G36*100</f>
        <v>#VALUE!</v>
      </c>
      <c r="H37" s="49"/>
      <c r="I37" s="48" t="e">
        <f t="shared" ref="I37" si="36">MIN($C$36:$V$36)/I36*100</f>
        <v>#VALUE!</v>
      </c>
      <c r="J37" s="49"/>
      <c r="K37" s="48" t="e">
        <f t="shared" ref="K37" si="37">MIN($C$36:$V$36)/K36*100</f>
        <v>#VALUE!</v>
      </c>
      <c r="L37" s="49"/>
      <c r="M37" s="48" t="e">
        <f t="shared" ref="M37" si="38">MIN($C$36:$V$36)/M36*100</f>
        <v>#VALUE!</v>
      </c>
      <c r="N37" s="49"/>
      <c r="O37" s="48" t="e">
        <f t="shared" ref="O37" si="39">MIN($C$36:$V$36)/O36*100</f>
        <v>#VALUE!</v>
      </c>
      <c r="P37" s="49"/>
      <c r="Q37" s="48" t="e">
        <f t="shared" ref="Q37" si="40">MIN($C$36:$V$36)/Q36*100</f>
        <v>#VALUE!</v>
      </c>
      <c r="R37" s="49"/>
      <c r="S37" s="48" t="e">
        <f t="shared" ref="S37" si="41">MIN($C$36:$V$36)/S36*100</f>
        <v>#VALUE!</v>
      </c>
      <c r="T37" s="49"/>
      <c r="U37" s="48" t="e">
        <f t="shared" ref="U37" si="42">MIN($C$36:$V$36)/U36*100</f>
        <v>#VALUE!</v>
      </c>
      <c r="V37" s="49"/>
      <c r="W37" s="48" t="e">
        <f t="shared" ref="W37" si="43">MIN($C$36:$V$36)/W36*100</f>
        <v>#VALUE!</v>
      </c>
      <c r="X37" s="49"/>
      <c r="Y37" s="48" t="e">
        <f t="shared" ref="Y37" si="44">MIN($C$36:$V$36)/Y36*100</f>
        <v>#VALUE!</v>
      </c>
      <c r="Z37" s="49"/>
      <c r="AA37" s="48" t="e">
        <f t="shared" ref="AA37" si="45">MIN($C$36:$V$36)/AA36*100</f>
        <v>#VALUE!</v>
      </c>
      <c r="AB37" s="49"/>
      <c r="AC37" s="48" t="e">
        <f t="shared" ref="AC37" si="46">MIN($C$36:$V$36)/AC36*100</f>
        <v>#VALUE!</v>
      </c>
      <c r="AD37" s="49"/>
    </row>
    <row r="38" spans="1:30" ht="20.25" x14ac:dyDescent="0.2">
      <c r="A38" s="52" t="s">
        <v>30</v>
      </c>
      <c r="B38" s="53"/>
      <c r="C38" s="48" t="e">
        <f t="shared" ref="C38" si="47">C37*0.5</f>
        <v>#VALUE!</v>
      </c>
      <c r="D38" s="49"/>
      <c r="E38" s="48" t="e">
        <f t="shared" ref="E38" si="48">E37*0.5</f>
        <v>#VALUE!</v>
      </c>
      <c r="F38" s="49"/>
      <c r="G38" s="48" t="e">
        <f t="shared" ref="G38" si="49">G37*0.5</f>
        <v>#VALUE!</v>
      </c>
      <c r="H38" s="49"/>
      <c r="I38" s="48" t="e">
        <f t="shared" ref="I38" si="50">I37*0.5</f>
        <v>#VALUE!</v>
      </c>
      <c r="J38" s="49"/>
      <c r="K38" s="48" t="e">
        <f t="shared" ref="K38" si="51">K37*0.5</f>
        <v>#VALUE!</v>
      </c>
      <c r="L38" s="49"/>
      <c r="M38" s="48" t="e">
        <f t="shared" ref="M38" si="52">M37*0.5</f>
        <v>#VALUE!</v>
      </c>
      <c r="N38" s="49"/>
      <c r="O38" s="48" t="e">
        <f t="shared" ref="O38" si="53">O37*0.5</f>
        <v>#VALUE!</v>
      </c>
      <c r="P38" s="49"/>
      <c r="Q38" s="48" t="e">
        <f t="shared" ref="Q38" si="54">Q37*0.5</f>
        <v>#VALUE!</v>
      </c>
      <c r="R38" s="49"/>
      <c r="S38" s="48" t="e">
        <f t="shared" ref="S38" si="55">S37*0.5</f>
        <v>#VALUE!</v>
      </c>
      <c r="T38" s="49"/>
      <c r="U38" s="48" t="e">
        <f>U37*0.5</f>
        <v>#VALUE!</v>
      </c>
      <c r="V38" s="49"/>
      <c r="W38" s="48" t="e">
        <f t="shared" ref="W38" si="56">W37*0.5</f>
        <v>#VALUE!</v>
      </c>
      <c r="X38" s="49"/>
      <c r="Y38" s="48" t="e">
        <f>Y37*0.5</f>
        <v>#VALUE!</v>
      </c>
      <c r="Z38" s="49"/>
      <c r="AA38" s="48" t="e">
        <f t="shared" ref="AA38" si="57">AA37*0.5</f>
        <v>#VALUE!</v>
      </c>
      <c r="AB38" s="49"/>
      <c r="AC38" s="48" t="e">
        <f>AC37*0.5</f>
        <v>#VALUE!</v>
      </c>
      <c r="AD38" s="49"/>
    </row>
    <row r="39" spans="1:30" s="42" customFormat="1" ht="20.25" x14ac:dyDescent="0.2">
      <c r="A39" s="50"/>
      <c r="B39" s="51"/>
      <c r="C39" s="48"/>
      <c r="D39" s="49"/>
      <c r="E39" s="48"/>
      <c r="F39" s="49"/>
      <c r="G39" s="48"/>
      <c r="H39" s="49"/>
      <c r="I39" s="48"/>
      <c r="J39" s="49"/>
      <c r="K39" s="48"/>
      <c r="L39" s="49"/>
      <c r="M39" s="48"/>
      <c r="N39" s="49"/>
      <c r="O39" s="48"/>
      <c r="P39" s="49"/>
      <c r="Q39" s="48"/>
      <c r="R39" s="49"/>
      <c r="S39" s="48"/>
      <c r="T39" s="49"/>
      <c r="U39" s="48"/>
      <c r="V39" s="49"/>
      <c r="W39" s="48"/>
      <c r="X39" s="49"/>
      <c r="Y39" s="48"/>
      <c r="Z39" s="49"/>
      <c r="AA39" s="48"/>
      <c r="AB39" s="49"/>
      <c r="AC39" s="48"/>
      <c r="AD39" s="49"/>
    </row>
    <row r="40" spans="1:30" ht="20.25" x14ac:dyDescent="0.2">
      <c r="A40" s="52" t="s">
        <v>31</v>
      </c>
      <c r="B40" s="53"/>
      <c r="C40" s="48" t="e">
        <f>C38+D28</f>
        <v>#VALUE!</v>
      </c>
      <c r="D40" s="49"/>
      <c r="E40" s="48" t="e">
        <f t="shared" ref="E40" si="58">E38+F28</f>
        <v>#VALUE!</v>
      </c>
      <c r="F40" s="49"/>
      <c r="G40" s="48" t="e">
        <f t="shared" ref="G40" si="59">G38+H28</f>
        <v>#VALUE!</v>
      </c>
      <c r="H40" s="49"/>
      <c r="I40" s="48" t="e">
        <f t="shared" ref="I40" si="60">I38+J28</f>
        <v>#VALUE!</v>
      </c>
      <c r="J40" s="49"/>
      <c r="K40" s="48" t="e">
        <f t="shared" ref="K40" si="61">K38+L28</f>
        <v>#VALUE!</v>
      </c>
      <c r="L40" s="49"/>
      <c r="M40" s="48" t="e">
        <f t="shared" ref="M40" si="62">M38+N28</f>
        <v>#VALUE!</v>
      </c>
      <c r="N40" s="49"/>
      <c r="O40" s="48" t="e">
        <f t="shared" ref="O40" si="63">O38+P28</f>
        <v>#VALUE!</v>
      </c>
      <c r="P40" s="49"/>
      <c r="Q40" s="48" t="e">
        <f t="shared" ref="Q40" si="64">Q38+R28</f>
        <v>#VALUE!</v>
      </c>
      <c r="R40" s="49"/>
      <c r="S40" s="48" t="e">
        <f t="shared" ref="S40" si="65">S38+T28</f>
        <v>#VALUE!</v>
      </c>
      <c r="T40" s="49"/>
      <c r="U40" s="48" t="e">
        <f t="shared" ref="U40" si="66">U38+V28</f>
        <v>#VALUE!</v>
      </c>
      <c r="V40" s="49"/>
      <c r="W40" s="48" t="e">
        <f t="shared" ref="W40" si="67">W38+X28</f>
        <v>#VALUE!</v>
      </c>
      <c r="X40" s="49"/>
      <c r="Y40" s="48" t="e">
        <f t="shared" ref="Y40" si="68">Y38+Z28</f>
        <v>#VALUE!</v>
      </c>
      <c r="Z40" s="49"/>
      <c r="AA40" s="48" t="e">
        <f t="shared" ref="AA40" si="69">AA38+AB28</f>
        <v>#VALUE!</v>
      </c>
      <c r="AB40" s="49"/>
      <c r="AC40" s="48" t="e">
        <f t="shared" ref="AC40" si="70">AC38+AD28</f>
        <v>#VALUE!</v>
      </c>
      <c r="AD40" s="49"/>
    </row>
  </sheetData>
  <mergeCells count="255">
    <mergeCell ref="AC37:AD37"/>
    <mergeCell ref="AA38:AB38"/>
    <mergeCell ref="AC38:AD38"/>
    <mergeCell ref="AA39:AB39"/>
    <mergeCell ref="AC39:AD39"/>
    <mergeCell ref="AA40:AB40"/>
    <mergeCell ref="AC40:AD40"/>
    <mergeCell ref="AC9:AD9"/>
    <mergeCell ref="AA27:AA29"/>
    <mergeCell ref="AC27:AC29"/>
    <mergeCell ref="AA34:AB34"/>
    <mergeCell ref="AC34:AD34"/>
    <mergeCell ref="AA35:AB35"/>
    <mergeCell ref="AC35:AD35"/>
    <mergeCell ref="AA36:AB36"/>
    <mergeCell ref="AC36:AD36"/>
    <mergeCell ref="AC6:AD6"/>
    <mergeCell ref="AA7:AB7"/>
    <mergeCell ref="AC7:AD7"/>
    <mergeCell ref="AA8:AB8"/>
    <mergeCell ref="AC8:AD8"/>
    <mergeCell ref="AC1:AD1"/>
    <mergeCell ref="AA2:AB2"/>
    <mergeCell ref="AC2:AD2"/>
    <mergeCell ref="AA3:AB3"/>
    <mergeCell ref="AC3:AD3"/>
    <mergeCell ref="AA4:AB4"/>
    <mergeCell ref="AC4:AD4"/>
    <mergeCell ref="AA5:AB5"/>
    <mergeCell ref="AC5:AD5"/>
    <mergeCell ref="W37:X37"/>
    <mergeCell ref="Y37:Z37"/>
    <mergeCell ref="W38:X38"/>
    <mergeCell ref="Y38:Z38"/>
    <mergeCell ref="W39:X39"/>
    <mergeCell ref="Y39:Z39"/>
    <mergeCell ref="W40:X40"/>
    <mergeCell ref="Y40:Z40"/>
    <mergeCell ref="AA1:AB1"/>
    <mergeCell ref="AA6:AB6"/>
    <mergeCell ref="AA9:AB9"/>
    <mergeCell ref="AA37:AB37"/>
    <mergeCell ref="W9:X9"/>
    <mergeCell ref="Y9:Z9"/>
    <mergeCell ref="W27:W29"/>
    <mergeCell ref="Y27:Y29"/>
    <mergeCell ref="W34:X34"/>
    <mergeCell ref="Y34:Z34"/>
    <mergeCell ref="W35:X35"/>
    <mergeCell ref="Y35:Z35"/>
    <mergeCell ref="W36:X36"/>
    <mergeCell ref="Y36:Z36"/>
    <mergeCell ref="W6:X6"/>
    <mergeCell ref="Y6:Z6"/>
    <mergeCell ref="W7:X7"/>
    <mergeCell ref="Y7:Z7"/>
    <mergeCell ref="W8:X8"/>
    <mergeCell ref="Y8:Z8"/>
    <mergeCell ref="W1:X1"/>
    <mergeCell ref="Y1:Z1"/>
    <mergeCell ref="W2:X2"/>
    <mergeCell ref="Y2:Z2"/>
    <mergeCell ref="W3:X3"/>
    <mergeCell ref="Y3:Z3"/>
    <mergeCell ref="W4:X4"/>
    <mergeCell ref="Y4:Z4"/>
    <mergeCell ref="W5:X5"/>
    <mergeCell ref="Y5:Z5"/>
    <mergeCell ref="A35:B35"/>
    <mergeCell ref="C35:D35"/>
    <mergeCell ref="E35:F35"/>
    <mergeCell ref="A36:B36"/>
    <mergeCell ref="C36:D36"/>
    <mergeCell ref="E36:F36"/>
    <mergeCell ref="A37:B37"/>
    <mergeCell ref="C37:D37"/>
    <mergeCell ref="E37:F37"/>
    <mergeCell ref="C9:D9"/>
    <mergeCell ref="E9:F9"/>
    <mergeCell ref="C27:C29"/>
    <mergeCell ref="E27:E29"/>
    <mergeCell ref="A31:B31"/>
    <mergeCell ref="A32:B32"/>
    <mergeCell ref="A33:B33"/>
    <mergeCell ref="A34:B34"/>
    <mergeCell ref="C34:D34"/>
    <mergeCell ref="E34:F34"/>
    <mergeCell ref="C10:D10"/>
    <mergeCell ref="C11:D11"/>
    <mergeCell ref="C6:D6"/>
    <mergeCell ref="E6:F6"/>
    <mergeCell ref="C7:D7"/>
    <mergeCell ref="E7:F7"/>
    <mergeCell ref="C8:D8"/>
    <mergeCell ref="E8:F8"/>
    <mergeCell ref="Q1:R1"/>
    <mergeCell ref="S1:T1"/>
    <mergeCell ref="U1:V1"/>
    <mergeCell ref="G1:H1"/>
    <mergeCell ref="I1:J1"/>
    <mergeCell ref="K1:L1"/>
    <mergeCell ref="M1:N1"/>
    <mergeCell ref="O1:P1"/>
    <mergeCell ref="Q2:R2"/>
    <mergeCell ref="S2:T2"/>
    <mergeCell ref="U2:V2"/>
    <mergeCell ref="G3:H3"/>
    <mergeCell ref="I3:J3"/>
    <mergeCell ref="K3:L3"/>
    <mergeCell ref="M3:N3"/>
    <mergeCell ref="O3:P3"/>
    <mergeCell ref="Q3:R3"/>
    <mergeCell ref="S3:T3"/>
    <mergeCell ref="A5:B5"/>
    <mergeCell ref="C5:D5"/>
    <mergeCell ref="E5:F5"/>
    <mergeCell ref="A1:B1"/>
    <mergeCell ref="C1:D1"/>
    <mergeCell ref="E1:F1"/>
    <mergeCell ref="A2:B2"/>
    <mergeCell ref="C2:D2"/>
    <mergeCell ref="E2:F2"/>
    <mergeCell ref="A3:B3"/>
    <mergeCell ref="C3:D3"/>
    <mergeCell ref="E3:F3"/>
    <mergeCell ref="A4:B4"/>
    <mergeCell ref="C4:D4"/>
    <mergeCell ref="E4:F4"/>
    <mergeCell ref="U3:V3"/>
    <mergeCell ref="G2:H2"/>
    <mergeCell ref="I2:J2"/>
    <mergeCell ref="K2:L2"/>
    <mergeCell ref="M2:N2"/>
    <mergeCell ref="O2:P2"/>
    <mergeCell ref="Q4:R4"/>
    <mergeCell ref="S4:T4"/>
    <mergeCell ref="U4:V4"/>
    <mergeCell ref="G5:H5"/>
    <mergeCell ref="I5:J5"/>
    <mergeCell ref="K5:L5"/>
    <mergeCell ref="M5:N5"/>
    <mergeCell ref="O5:P5"/>
    <mergeCell ref="Q5:R5"/>
    <mergeCell ref="S5:T5"/>
    <mergeCell ref="U5:V5"/>
    <mergeCell ref="G4:H4"/>
    <mergeCell ref="I4:J4"/>
    <mergeCell ref="K4:L4"/>
    <mergeCell ref="M4:N4"/>
    <mergeCell ref="O4:P4"/>
    <mergeCell ref="Q6:R6"/>
    <mergeCell ref="S6:T6"/>
    <mergeCell ref="U6:V6"/>
    <mergeCell ref="G7:H7"/>
    <mergeCell ref="I7:J7"/>
    <mergeCell ref="K7:L7"/>
    <mergeCell ref="M7:N7"/>
    <mergeCell ref="O7:P7"/>
    <mergeCell ref="Q7:R7"/>
    <mergeCell ref="S7:T7"/>
    <mergeCell ref="U7:V7"/>
    <mergeCell ref="G6:H6"/>
    <mergeCell ref="I6:J6"/>
    <mergeCell ref="K6:L6"/>
    <mergeCell ref="M6:N6"/>
    <mergeCell ref="O6:P6"/>
    <mergeCell ref="Q8:R8"/>
    <mergeCell ref="S8:T8"/>
    <mergeCell ref="U8:V8"/>
    <mergeCell ref="G9:H9"/>
    <mergeCell ref="I9:J9"/>
    <mergeCell ref="K9:L9"/>
    <mergeCell ref="M9:N9"/>
    <mergeCell ref="O9:P9"/>
    <mergeCell ref="Q9:R9"/>
    <mergeCell ref="S9:T9"/>
    <mergeCell ref="U9:V9"/>
    <mergeCell ref="G8:H8"/>
    <mergeCell ref="I8:J8"/>
    <mergeCell ref="K8:L8"/>
    <mergeCell ref="M8:N8"/>
    <mergeCell ref="O8:P8"/>
    <mergeCell ref="Q27:Q29"/>
    <mergeCell ref="S27:S29"/>
    <mergeCell ref="U27:U29"/>
    <mergeCell ref="G34:H34"/>
    <mergeCell ref="I34:J34"/>
    <mergeCell ref="K34:L34"/>
    <mergeCell ref="M34:N34"/>
    <mergeCell ref="O34:P34"/>
    <mergeCell ref="Q34:R34"/>
    <mergeCell ref="S34:T34"/>
    <mergeCell ref="U34:V34"/>
    <mergeCell ref="G27:G29"/>
    <mergeCell ref="I27:I29"/>
    <mergeCell ref="K27:K29"/>
    <mergeCell ref="M27:M29"/>
    <mergeCell ref="O27:O29"/>
    <mergeCell ref="Q35:R35"/>
    <mergeCell ref="S35:T35"/>
    <mergeCell ref="U35:V35"/>
    <mergeCell ref="G36:H36"/>
    <mergeCell ref="I36:J36"/>
    <mergeCell ref="K36:L36"/>
    <mergeCell ref="M36:N36"/>
    <mergeCell ref="O36:P36"/>
    <mergeCell ref="Q36:R36"/>
    <mergeCell ref="S36:T36"/>
    <mergeCell ref="U36:V36"/>
    <mergeCell ref="G35:H35"/>
    <mergeCell ref="I35:J35"/>
    <mergeCell ref="K35:L35"/>
    <mergeCell ref="M35:N35"/>
    <mergeCell ref="O35:P35"/>
    <mergeCell ref="A39:B39"/>
    <mergeCell ref="A40:B40"/>
    <mergeCell ref="C39:D39"/>
    <mergeCell ref="C40:D40"/>
    <mergeCell ref="E39:F39"/>
    <mergeCell ref="Q37:R37"/>
    <mergeCell ref="S37:T37"/>
    <mergeCell ref="U37:V37"/>
    <mergeCell ref="A38:B38"/>
    <mergeCell ref="C38:D38"/>
    <mergeCell ref="E38:F38"/>
    <mergeCell ref="G38:H38"/>
    <mergeCell ref="I38:J38"/>
    <mergeCell ref="K38:L38"/>
    <mergeCell ref="M38:N38"/>
    <mergeCell ref="O38:P38"/>
    <mergeCell ref="Q38:R38"/>
    <mergeCell ref="S38:T38"/>
    <mergeCell ref="U38:V38"/>
    <mergeCell ref="G37:H37"/>
    <mergeCell ref="I37:J37"/>
    <mergeCell ref="K37:L37"/>
    <mergeCell ref="M37:N37"/>
    <mergeCell ref="O37:P37"/>
    <mergeCell ref="Q39:R39"/>
    <mergeCell ref="S39:T39"/>
    <mergeCell ref="U39:V39"/>
    <mergeCell ref="E40:F40"/>
    <mergeCell ref="G40:H40"/>
    <mergeCell ref="I40:J40"/>
    <mergeCell ref="K40:L40"/>
    <mergeCell ref="M40:N40"/>
    <mergeCell ref="O40:P40"/>
    <mergeCell ref="Q40:R40"/>
    <mergeCell ref="S40:T40"/>
    <mergeCell ref="U40:V40"/>
    <mergeCell ref="G39:H39"/>
    <mergeCell ref="I39:J39"/>
    <mergeCell ref="K39:L39"/>
    <mergeCell ref="M39:N39"/>
    <mergeCell ref="O39:P39"/>
  </mergeCells>
  <conditionalFormatting sqref="C7:AD15">
    <cfRule type="containsText" dxfId="145" priority="211" stopIfTrue="1" operator="containsText" text="V">
      <formula>NOT(ISERROR(SEARCH("V",C7)))</formula>
    </cfRule>
    <cfRule type="containsText" dxfId="144" priority="212" stopIfTrue="1" operator="containsText" text="X">
      <formula>NOT(ISERROR(SEARCH("X",C7)))</formula>
    </cfRule>
  </conditionalFormatting>
  <conditionalFormatting sqref="D29">
    <cfRule type="containsText" dxfId="143" priority="179" operator="containsText" text="לא">
      <formula>NOT(ISERROR(SEARCH("לא",D29)))</formula>
    </cfRule>
  </conditionalFormatting>
  <conditionalFormatting sqref="F29">
    <cfRule type="containsText" dxfId="142" priority="178" operator="containsText" text="לא">
      <formula>NOT(ISERROR(SEARCH("לא",F29)))</formula>
    </cfRule>
  </conditionalFormatting>
  <conditionalFormatting sqref="J29">
    <cfRule type="containsText" dxfId="141" priority="177" operator="containsText" text="לא">
      <formula>NOT(ISERROR(SEARCH("לא",J29)))</formula>
    </cfRule>
  </conditionalFormatting>
  <conditionalFormatting sqref="L29">
    <cfRule type="containsText" dxfId="140" priority="176" operator="containsText" text="לא">
      <formula>NOT(ISERROR(SEARCH("לא",L29)))</formula>
    </cfRule>
  </conditionalFormatting>
  <conditionalFormatting sqref="N29">
    <cfRule type="containsText" dxfId="139" priority="175" operator="containsText" text="לא">
      <formula>NOT(ISERROR(SEARCH("לא",N29)))</formula>
    </cfRule>
  </conditionalFormatting>
  <conditionalFormatting sqref="P29">
    <cfRule type="containsText" dxfId="138" priority="174" operator="containsText" text="לא">
      <formula>NOT(ISERROR(SEARCH("לא",P29)))</formula>
    </cfRule>
  </conditionalFormatting>
  <conditionalFormatting sqref="R29">
    <cfRule type="containsText" dxfId="137" priority="173" operator="containsText" text="לא">
      <formula>NOT(ISERROR(SEARCH("לא",R29)))</formula>
    </cfRule>
  </conditionalFormatting>
  <conditionalFormatting sqref="T29">
    <cfRule type="containsText" dxfId="136" priority="172" operator="containsText" text="לא">
      <formula>NOT(ISERROR(SEARCH("לא",T29)))</formula>
    </cfRule>
  </conditionalFormatting>
  <conditionalFormatting sqref="V29">
    <cfRule type="containsText" dxfId="135" priority="171" operator="containsText" text="לא">
      <formula>NOT(ISERROR(SEARCH("לא",V29)))</formula>
    </cfRule>
  </conditionalFormatting>
  <conditionalFormatting sqref="V29">
    <cfRule type="containsText" dxfId="134" priority="170" operator="containsText" text="לא">
      <formula>NOT(ISERROR(SEARCH("לא",V29)))</formula>
    </cfRule>
  </conditionalFormatting>
  <conditionalFormatting sqref="X29">
    <cfRule type="containsText" dxfId="133" priority="85" operator="containsText" text="לא">
      <formula>NOT(ISERROR(SEARCH("לא",X29)))</formula>
    </cfRule>
  </conditionalFormatting>
  <conditionalFormatting sqref="Z29">
    <cfRule type="containsText" dxfId="132" priority="84" operator="containsText" text="לא">
      <formula>NOT(ISERROR(SEARCH("לא",Z29)))</formula>
    </cfRule>
  </conditionalFormatting>
  <conditionalFormatting sqref="Z29">
    <cfRule type="containsText" dxfId="131" priority="83" operator="containsText" text="לא">
      <formula>NOT(ISERROR(SEARCH("לא",Z29)))</formula>
    </cfRule>
  </conditionalFormatting>
  <conditionalFormatting sqref="AB29">
    <cfRule type="containsText" dxfId="130" priority="58" operator="containsText" text="לא">
      <formula>NOT(ISERROR(SEARCH("לא",AB29)))</formula>
    </cfRule>
  </conditionalFormatting>
  <conditionalFormatting sqref="AD29">
    <cfRule type="containsText" dxfId="129" priority="57" operator="containsText" text="לא">
      <formula>NOT(ISERROR(SEARCH("לא",AD29)))</formula>
    </cfRule>
  </conditionalFormatting>
  <conditionalFormatting sqref="AD29">
    <cfRule type="containsText" dxfId="128" priority="56" operator="containsText" text="לא">
      <formula>NOT(ISERROR(SEARCH("לא",AD29)))</formula>
    </cfRule>
  </conditionalFormatting>
  <dataValidations count="1">
    <dataValidation type="list" allowBlank="1" showInputMessage="1" showErrorMessage="1" sqref="E19 G19 K19 O19 S19 I19 M19 Q19 U19 W19 Y19 AA19 AC19 C19 E21 G21 K21 O21 S21 I21 M21 Q21 U21 W21 Y21 AA21 AC21 C21">
      <formula1>"דוקטורט, לא"</formula1>
    </dataValidation>
  </dataValidations>
  <pageMargins left="0.7" right="0.7" top="0.75" bottom="0.75" header="0.3" footer="0.3"/>
  <pageSetup paperSize="9"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ontainsText" priority="213" stopIfTrue="1" operator="containsText" text="V" id="{339D299D-2037-4BBA-8F63-705AD4BCC44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D25 D27:D29 H27:H29 F27:F29 J27:J29 L27:L29 N27:N29 P27:P29 R27:R29 T27:T29 V27:V29 C22:D22 C20 F22 H22 J22 L22 N22 P22 R22 T22 V22</xm:sqref>
        </x14:conditionalFormatting>
        <x14:conditionalFormatting xmlns:xm="http://schemas.microsoft.com/office/excel/2006/main">
          <x14:cfRule type="containsText" priority="214" stopIfTrue="1" operator="containsText" text="V" id="{26C36B7D-2F41-437B-A4A7-886A0AA9DF1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D23</xm:sqref>
        </x14:conditionalFormatting>
        <x14:conditionalFormatting xmlns:xm="http://schemas.microsoft.com/office/excel/2006/main">
          <x14:cfRule type="containsText" priority="215" stopIfTrue="1" operator="containsText" text="V" id="{78671828-522F-4E90-9FCA-8F60FD69829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D24 E22 E20 G22 G20 I22 I20 K22 K20 M22 M20 X22 Z22 AB22 AD22</xm:sqref>
        </x14:conditionalFormatting>
        <x14:conditionalFormatting xmlns:xm="http://schemas.microsoft.com/office/excel/2006/main">
          <x14:cfRule type="containsText" priority="207" stopIfTrue="1" operator="containsText" text="V" id="{E0555895-0687-41A7-9C8A-39A32E9992B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C17:D18 F17:F18 H17:H18 J17:J18 L17:L18 N17:N18 P17:P18 R17:R18 T17:T18 V17:V18</xm:sqref>
        </x14:conditionalFormatting>
        <x14:conditionalFormatting xmlns:xm="http://schemas.microsoft.com/office/excel/2006/main">
          <x14:cfRule type="containsText" priority="204" stopIfTrue="1" operator="containsText" text="V" id="{EA8AE23C-E228-43A7-8C3C-46F4254B80C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F25</xm:sqref>
        </x14:conditionalFormatting>
        <x14:conditionalFormatting xmlns:xm="http://schemas.microsoft.com/office/excel/2006/main">
          <x14:cfRule type="containsText" priority="205" stopIfTrue="1" operator="containsText" text="V" id="{F147C3FE-2C2E-4D07-8BE1-F1332EEAD2F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F23</xm:sqref>
        </x14:conditionalFormatting>
        <x14:conditionalFormatting xmlns:xm="http://schemas.microsoft.com/office/excel/2006/main">
          <x14:cfRule type="containsText" priority="206" stopIfTrue="1" operator="containsText" text="V" id="{87A10720-DF11-483E-9E0E-A3FDD8D8111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F24</xm:sqref>
        </x14:conditionalFormatting>
        <x14:conditionalFormatting xmlns:xm="http://schemas.microsoft.com/office/excel/2006/main">
          <x14:cfRule type="containsText" priority="201" stopIfTrue="1" operator="containsText" text="V" id="{AD197AA5-E388-4644-B2DC-E31C9188B2F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H25</xm:sqref>
        </x14:conditionalFormatting>
        <x14:conditionalFormatting xmlns:xm="http://schemas.microsoft.com/office/excel/2006/main">
          <x14:cfRule type="containsText" priority="202" stopIfTrue="1" operator="containsText" text="V" id="{514D7973-B5D9-4920-A1E5-AB73F933300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H23</xm:sqref>
        </x14:conditionalFormatting>
        <x14:conditionalFormatting xmlns:xm="http://schemas.microsoft.com/office/excel/2006/main">
          <x14:cfRule type="containsText" priority="203" stopIfTrue="1" operator="containsText" text="V" id="{2DDF1C11-A914-457E-9ED0-A8820CF13B9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H24</xm:sqref>
        </x14:conditionalFormatting>
        <x14:conditionalFormatting xmlns:xm="http://schemas.microsoft.com/office/excel/2006/main">
          <x14:cfRule type="containsText" priority="198" stopIfTrue="1" operator="containsText" text="V" id="{19D67396-DF5C-4347-8D65-D74701A44E6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J25</xm:sqref>
        </x14:conditionalFormatting>
        <x14:conditionalFormatting xmlns:xm="http://schemas.microsoft.com/office/excel/2006/main">
          <x14:cfRule type="containsText" priority="199" stopIfTrue="1" operator="containsText" text="V" id="{EDA9E7AA-876C-4435-BA2A-EF59F660B03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J23</xm:sqref>
        </x14:conditionalFormatting>
        <x14:conditionalFormatting xmlns:xm="http://schemas.microsoft.com/office/excel/2006/main">
          <x14:cfRule type="containsText" priority="200" stopIfTrue="1" operator="containsText" text="V" id="{C323241C-CA42-4F05-A7E4-938D3900E3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J24</xm:sqref>
        </x14:conditionalFormatting>
        <x14:conditionalFormatting xmlns:xm="http://schemas.microsoft.com/office/excel/2006/main">
          <x14:cfRule type="containsText" priority="195" stopIfTrue="1" operator="containsText" text="V" id="{3041327F-B50F-428B-B063-6A315C25F81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L25</xm:sqref>
        </x14:conditionalFormatting>
        <x14:conditionalFormatting xmlns:xm="http://schemas.microsoft.com/office/excel/2006/main">
          <x14:cfRule type="containsText" priority="196" stopIfTrue="1" operator="containsText" text="V" id="{3F609FE1-4FE0-4856-B7AB-4D028C0E82F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L23</xm:sqref>
        </x14:conditionalFormatting>
        <x14:conditionalFormatting xmlns:xm="http://schemas.microsoft.com/office/excel/2006/main">
          <x14:cfRule type="containsText" priority="197" stopIfTrue="1" operator="containsText" text="V" id="{116E9756-2B7F-4E11-B5D6-F546CD961673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L24</xm:sqref>
        </x14:conditionalFormatting>
        <x14:conditionalFormatting xmlns:xm="http://schemas.microsoft.com/office/excel/2006/main">
          <x14:cfRule type="containsText" priority="192" stopIfTrue="1" operator="containsText" text="V" id="{38C157F1-6BE9-4A9B-BCFB-6A3D9B661D2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N25</xm:sqref>
        </x14:conditionalFormatting>
        <x14:conditionalFormatting xmlns:xm="http://schemas.microsoft.com/office/excel/2006/main">
          <x14:cfRule type="containsText" priority="193" stopIfTrue="1" operator="containsText" text="V" id="{A4A9051E-77A4-4966-9182-7FFE82D2AE7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N23</xm:sqref>
        </x14:conditionalFormatting>
        <x14:conditionalFormatting xmlns:xm="http://schemas.microsoft.com/office/excel/2006/main">
          <x14:cfRule type="containsText" priority="194" stopIfTrue="1" operator="containsText" text="V" id="{E5D42EB1-6197-4B7C-9B2A-7FC401224EC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N24</xm:sqref>
        </x14:conditionalFormatting>
        <x14:conditionalFormatting xmlns:xm="http://schemas.microsoft.com/office/excel/2006/main">
          <x14:cfRule type="containsText" priority="189" stopIfTrue="1" operator="containsText" text="V" id="{9EF6E01D-6C2D-4547-926C-B86127BDFEE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P25</xm:sqref>
        </x14:conditionalFormatting>
        <x14:conditionalFormatting xmlns:xm="http://schemas.microsoft.com/office/excel/2006/main">
          <x14:cfRule type="containsText" priority="190" stopIfTrue="1" operator="containsText" text="V" id="{5E391EB7-A59A-47B6-BBA1-91C5D7879EB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P23</xm:sqref>
        </x14:conditionalFormatting>
        <x14:conditionalFormatting xmlns:xm="http://schemas.microsoft.com/office/excel/2006/main">
          <x14:cfRule type="containsText" priority="191" stopIfTrue="1" operator="containsText" text="V" id="{D77C206D-AC60-4A9B-AD6E-53233FEED07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P24</xm:sqref>
        </x14:conditionalFormatting>
        <x14:conditionalFormatting xmlns:xm="http://schemas.microsoft.com/office/excel/2006/main">
          <x14:cfRule type="containsText" priority="186" stopIfTrue="1" operator="containsText" text="V" id="{CB09AB19-524D-4726-A729-AD8BEAA45C5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R25</xm:sqref>
        </x14:conditionalFormatting>
        <x14:conditionalFormatting xmlns:xm="http://schemas.microsoft.com/office/excel/2006/main">
          <x14:cfRule type="containsText" priority="187" stopIfTrue="1" operator="containsText" text="V" id="{CD8C025D-4C57-4059-B129-2DB0F666B2C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R23</xm:sqref>
        </x14:conditionalFormatting>
        <x14:conditionalFormatting xmlns:xm="http://schemas.microsoft.com/office/excel/2006/main">
          <x14:cfRule type="containsText" priority="188" stopIfTrue="1" operator="containsText" text="V" id="{DCDAA0D1-74ED-4274-AD35-76CE29FA327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R24</xm:sqref>
        </x14:conditionalFormatting>
        <x14:conditionalFormatting xmlns:xm="http://schemas.microsoft.com/office/excel/2006/main">
          <x14:cfRule type="containsText" priority="183" stopIfTrue="1" operator="containsText" text="V" id="{0C142229-0D2A-46C3-9EAB-F6D3129B232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T25</xm:sqref>
        </x14:conditionalFormatting>
        <x14:conditionalFormatting xmlns:xm="http://schemas.microsoft.com/office/excel/2006/main">
          <x14:cfRule type="containsText" priority="184" stopIfTrue="1" operator="containsText" text="V" id="{BACE07DA-8801-46E5-80C7-565E21F097B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T23</xm:sqref>
        </x14:conditionalFormatting>
        <x14:conditionalFormatting xmlns:xm="http://schemas.microsoft.com/office/excel/2006/main">
          <x14:cfRule type="containsText" priority="185" stopIfTrue="1" operator="containsText" text="V" id="{FA2650ED-DC6F-4238-BBB8-83FE4129B6E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T24</xm:sqref>
        </x14:conditionalFormatting>
        <x14:conditionalFormatting xmlns:xm="http://schemas.microsoft.com/office/excel/2006/main">
          <x14:cfRule type="containsText" priority="180" stopIfTrue="1" operator="containsText" text="V" id="{320B87A5-C716-4EDF-99BC-8942412F77D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V25</xm:sqref>
        </x14:conditionalFormatting>
        <x14:conditionalFormatting xmlns:xm="http://schemas.microsoft.com/office/excel/2006/main">
          <x14:cfRule type="containsText" priority="181" stopIfTrue="1" operator="containsText" text="V" id="{CCCC2E2D-681C-45E1-95F3-A12AF1FB556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V23</xm:sqref>
        </x14:conditionalFormatting>
        <x14:conditionalFormatting xmlns:xm="http://schemas.microsoft.com/office/excel/2006/main">
          <x14:cfRule type="containsText" priority="182" stopIfTrue="1" operator="containsText" text="V" id="{892FE8E3-84AE-4B43-8DA7-ABC693A8E0E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V24</xm:sqref>
        </x14:conditionalFormatting>
        <x14:conditionalFormatting xmlns:xm="http://schemas.microsoft.com/office/excel/2006/main">
          <x14:cfRule type="containsText" priority="165" stopIfTrue="1" operator="containsText" text="V" id="{0C7346B0-C487-4A44-9E73-01D77AE769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E17:E18</xm:sqref>
        </x14:conditionalFormatting>
        <x14:conditionalFormatting xmlns:xm="http://schemas.microsoft.com/office/excel/2006/main">
          <x14:cfRule type="containsText" priority="160" stopIfTrue="1" operator="containsText" text="V" id="{40F42B1A-CE3C-4F4F-A5DD-E4B64180DDA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G17:G18</xm:sqref>
        </x14:conditionalFormatting>
        <x14:conditionalFormatting xmlns:xm="http://schemas.microsoft.com/office/excel/2006/main">
          <x14:cfRule type="containsText" priority="155" stopIfTrue="1" operator="containsText" text="V" id="{C2E25E29-CA84-4809-9FF3-FB26E5599B9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I17:I18</xm:sqref>
        </x14:conditionalFormatting>
        <x14:conditionalFormatting xmlns:xm="http://schemas.microsoft.com/office/excel/2006/main">
          <x14:cfRule type="containsText" priority="150" stopIfTrue="1" operator="containsText" text="V" id="{369018A1-DCFD-4925-BDBF-A6FF74417DE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K17:K18</xm:sqref>
        </x14:conditionalFormatting>
        <x14:conditionalFormatting xmlns:xm="http://schemas.microsoft.com/office/excel/2006/main">
          <x14:cfRule type="containsText" priority="145" stopIfTrue="1" operator="containsText" text="V" id="{8ADB7C17-1C5A-49BA-BBDC-F45E7DA810C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M17:M18</xm:sqref>
        </x14:conditionalFormatting>
        <x14:conditionalFormatting xmlns:xm="http://schemas.microsoft.com/office/excel/2006/main">
          <x14:cfRule type="containsText" priority="144" stopIfTrue="1" operator="containsText" text="V" id="{E16BD35A-3BC3-4AAA-B286-AD3265530A7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O22</xm:sqref>
        </x14:conditionalFormatting>
        <x14:conditionalFormatting xmlns:xm="http://schemas.microsoft.com/office/excel/2006/main">
          <x14:cfRule type="containsText" priority="140" stopIfTrue="1" operator="containsText" text="V" id="{1E3B6CFE-0232-4024-A614-E93B2D563BA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O17:O18</xm:sqref>
        </x14:conditionalFormatting>
        <x14:conditionalFormatting xmlns:xm="http://schemas.microsoft.com/office/excel/2006/main">
          <x14:cfRule type="containsText" priority="139" stopIfTrue="1" operator="containsText" text="V" id="{96A70491-D30D-4041-86F2-B3A1CA5757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Q22</xm:sqref>
        </x14:conditionalFormatting>
        <x14:conditionalFormatting xmlns:xm="http://schemas.microsoft.com/office/excel/2006/main">
          <x14:cfRule type="containsText" priority="135" stopIfTrue="1" operator="containsText" text="V" id="{B3C29E4C-D267-4778-88AB-052BB278BA0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Q17:Q18</xm:sqref>
        </x14:conditionalFormatting>
        <x14:conditionalFormatting xmlns:xm="http://schemas.microsoft.com/office/excel/2006/main">
          <x14:cfRule type="containsText" priority="134" stopIfTrue="1" operator="containsText" text="V" id="{004F69FC-FA61-40C3-85A5-3AF68082DE3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S22</xm:sqref>
        </x14:conditionalFormatting>
        <x14:conditionalFormatting xmlns:xm="http://schemas.microsoft.com/office/excel/2006/main">
          <x14:cfRule type="containsText" priority="130" stopIfTrue="1" operator="containsText" text="V" id="{69CD2B0A-534D-4DE2-8D82-BE40534E0A9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S17:S18</xm:sqref>
        </x14:conditionalFormatting>
        <x14:conditionalFormatting xmlns:xm="http://schemas.microsoft.com/office/excel/2006/main">
          <x14:cfRule type="containsText" priority="129" stopIfTrue="1" operator="containsText" text="V" id="{9240E762-E206-4337-A783-01AFB85AFEF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U22</xm:sqref>
        </x14:conditionalFormatting>
        <x14:conditionalFormatting xmlns:xm="http://schemas.microsoft.com/office/excel/2006/main">
          <x14:cfRule type="containsText" priority="125" stopIfTrue="1" operator="containsText" text="V" id="{40F660D0-65F3-4241-A234-A85DFA374E0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U17:U18</xm:sqref>
        </x14:conditionalFormatting>
        <x14:conditionalFormatting xmlns:xm="http://schemas.microsoft.com/office/excel/2006/main">
          <x14:cfRule type="containsText" priority="124" stopIfTrue="1" operator="containsText" text="V" id="{B0B03AB7-D932-48E9-ADA4-7E51B6064E7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V19</xm:sqref>
        </x14:conditionalFormatting>
        <x14:conditionalFormatting xmlns:xm="http://schemas.microsoft.com/office/excel/2006/main">
          <x14:cfRule type="containsText" priority="123" stopIfTrue="1" operator="containsText" text="V" id="{80717BDF-0E57-4612-AE5E-7EBFBD96225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U19</xm:sqref>
        </x14:conditionalFormatting>
        <x14:conditionalFormatting xmlns:xm="http://schemas.microsoft.com/office/excel/2006/main">
          <x14:cfRule type="containsText" priority="122" stopIfTrue="1" operator="containsText" text="V" id="{CC37D4B4-175B-43BB-844D-125FDEDE258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C19:D19 F19 H19 J19 L19 N19 P19 R19 T19</xm:sqref>
        </x14:conditionalFormatting>
        <x14:conditionalFormatting xmlns:xm="http://schemas.microsoft.com/office/excel/2006/main">
          <x14:cfRule type="containsText" priority="121" stopIfTrue="1" operator="containsText" text="V" id="{32311750-8901-4DF2-8668-DE120209663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E19</xm:sqref>
        </x14:conditionalFormatting>
        <x14:conditionalFormatting xmlns:xm="http://schemas.microsoft.com/office/excel/2006/main">
          <x14:cfRule type="containsText" priority="120" stopIfTrue="1" operator="containsText" text="V" id="{DD9137CE-4C24-4696-9946-F7BA0C1B9D0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G19</xm:sqref>
        </x14:conditionalFormatting>
        <x14:conditionalFormatting xmlns:xm="http://schemas.microsoft.com/office/excel/2006/main">
          <x14:cfRule type="containsText" priority="119" stopIfTrue="1" operator="containsText" text="V" id="{42D32933-9DA9-44A4-9BBD-80FA59FC088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I19</xm:sqref>
        </x14:conditionalFormatting>
        <x14:conditionalFormatting xmlns:xm="http://schemas.microsoft.com/office/excel/2006/main">
          <x14:cfRule type="containsText" priority="118" stopIfTrue="1" operator="containsText" text="V" id="{D1EE9E52-834D-495C-A6DF-8B444A3C35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K19</xm:sqref>
        </x14:conditionalFormatting>
        <x14:conditionalFormatting xmlns:xm="http://schemas.microsoft.com/office/excel/2006/main">
          <x14:cfRule type="containsText" priority="117" stopIfTrue="1" operator="containsText" text="V" id="{A131758F-50D8-416C-9AB9-94CEF754A84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M19</xm:sqref>
        </x14:conditionalFormatting>
        <x14:conditionalFormatting xmlns:xm="http://schemas.microsoft.com/office/excel/2006/main">
          <x14:cfRule type="containsText" priority="116" stopIfTrue="1" operator="containsText" text="V" id="{E6F365A2-BD5F-44DD-B42E-A71A3D22D1D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O19</xm:sqref>
        </x14:conditionalFormatting>
        <x14:conditionalFormatting xmlns:xm="http://schemas.microsoft.com/office/excel/2006/main">
          <x14:cfRule type="containsText" priority="115" stopIfTrue="1" operator="containsText" text="V" id="{375A5466-BE4A-41BF-9A93-3C9AE5C779B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Q19</xm:sqref>
        </x14:conditionalFormatting>
        <x14:conditionalFormatting xmlns:xm="http://schemas.microsoft.com/office/excel/2006/main">
          <x14:cfRule type="containsText" priority="114" stopIfTrue="1" operator="containsText" text="V" id="{93DCE3FA-0381-4310-851C-5F03E2A53F5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S19</xm:sqref>
        </x14:conditionalFormatting>
        <x14:conditionalFormatting xmlns:xm="http://schemas.microsoft.com/office/excel/2006/main">
          <x14:cfRule type="containsText" priority="95" stopIfTrue="1" operator="containsText" text="V" id="{D332FB82-C45D-461A-A223-8F3FCF26344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X27:X29 Z27:Z29</xm:sqref>
        </x14:conditionalFormatting>
        <x14:conditionalFormatting xmlns:xm="http://schemas.microsoft.com/office/excel/2006/main">
          <x14:cfRule type="containsText" priority="92" stopIfTrue="1" operator="containsText" text="V" id="{BC62B4F5-E201-4354-BC53-E69B6D520CF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X17:X18 Z17:Z18</xm:sqref>
        </x14:conditionalFormatting>
        <x14:conditionalFormatting xmlns:xm="http://schemas.microsoft.com/office/excel/2006/main">
          <x14:cfRule type="containsText" priority="89" stopIfTrue="1" operator="containsText" text="V" id="{34FE749D-1C59-4C1E-8BFF-988B52BB8AD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X25</xm:sqref>
        </x14:conditionalFormatting>
        <x14:conditionalFormatting xmlns:xm="http://schemas.microsoft.com/office/excel/2006/main">
          <x14:cfRule type="containsText" priority="90" stopIfTrue="1" operator="containsText" text="V" id="{5452DC4C-6625-4AA1-8C2E-4A3DE7D360D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X23</xm:sqref>
        </x14:conditionalFormatting>
        <x14:conditionalFormatting xmlns:xm="http://schemas.microsoft.com/office/excel/2006/main">
          <x14:cfRule type="containsText" priority="91" stopIfTrue="1" operator="containsText" text="V" id="{F6AD0CDF-6437-4C52-99CB-E2054825089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X24</xm:sqref>
        </x14:conditionalFormatting>
        <x14:conditionalFormatting xmlns:xm="http://schemas.microsoft.com/office/excel/2006/main">
          <x14:cfRule type="containsText" priority="86" stopIfTrue="1" operator="containsText" text="V" id="{B141941F-1D96-41C0-A1FE-F980A074356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Z25</xm:sqref>
        </x14:conditionalFormatting>
        <x14:conditionalFormatting xmlns:xm="http://schemas.microsoft.com/office/excel/2006/main">
          <x14:cfRule type="containsText" priority="87" stopIfTrue="1" operator="containsText" text="V" id="{20E64829-EFCC-4DC9-8060-62DBF3EA6EA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Z23</xm:sqref>
        </x14:conditionalFormatting>
        <x14:conditionalFormatting xmlns:xm="http://schemas.microsoft.com/office/excel/2006/main">
          <x14:cfRule type="containsText" priority="88" stopIfTrue="1" operator="containsText" text="V" id="{5911C212-0C73-4ABA-92CA-2400F72D945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Z24</xm:sqref>
        </x14:conditionalFormatting>
        <x14:conditionalFormatting xmlns:xm="http://schemas.microsoft.com/office/excel/2006/main">
          <x14:cfRule type="containsText" priority="82" stopIfTrue="1" operator="containsText" text="V" id="{7661127A-9A74-4BEC-9F40-1DC8A9FC1BD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W22</xm:sqref>
        </x14:conditionalFormatting>
        <x14:conditionalFormatting xmlns:xm="http://schemas.microsoft.com/office/excel/2006/main">
          <x14:cfRule type="containsText" priority="81" stopIfTrue="1" operator="containsText" text="V" id="{AD34AE97-F1E6-4022-B4C5-E16CDEE0ABD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W17:W18</xm:sqref>
        </x14:conditionalFormatting>
        <x14:conditionalFormatting xmlns:xm="http://schemas.microsoft.com/office/excel/2006/main">
          <x14:cfRule type="containsText" priority="80" stopIfTrue="1" operator="containsText" text="V" id="{04BE9716-BDE6-4A1A-9B9F-60E7AA84D62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Y22</xm:sqref>
        </x14:conditionalFormatting>
        <x14:conditionalFormatting xmlns:xm="http://schemas.microsoft.com/office/excel/2006/main">
          <x14:cfRule type="containsText" priority="79" stopIfTrue="1" operator="containsText" text="V" id="{C631ADED-9872-46F0-8A28-BD2F7E8E46E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Y17:Y18</xm:sqref>
        </x14:conditionalFormatting>
        <x14:conditionalFormatting xmlns:xm="http://schemas.microsoft.com/office/excel/2006/main">
          <x14:cfRule type="containsText" priority="78" stopIfTrue="1" operator="containsText" text="V" id="{25EACA8F-2B3E-4695-BE54-D6237AC0687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Z19</xm:sqref>
        </x14:conditionalFormatting>
        <x14:conditionalFormatting xmlns:xm="http://schemas.microsoft.com/office/excel/2006/main">
          <x14:cfRule type="containsText" priority="77" stopIfTrue="1" operator="containsText" text="V" id="{338C4970-B56C-4AD8-96D2-2E339579338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Y19</xm:sqref>
        </x14:conditionalFormatting>
        <x14:conditionalFormatting xmlns:xm="http://schemas.microsoft.com/office/excel/2006/main">
          <x14:cfRule type="containsText" priority="76" stopIfTrue="1" operator="containsText" text="V" id="{F27AF5E9-D3E9-4AE9-9523-72676927D2A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X19</xm:sqref>
        </x14:conditionalFormatting>
        <x14:conditionalFormatting xmlns:xm="http://schemas.microsoft.com/office/excel/2006/main">
          <x14:cfRule type="containsText" priority="75" stopIfTrue="1" operator="containsText" text="V" id="{DD18B91B-7EFE-471B-A102-F72AF92BE58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W19</xm:sqref>
        </x14:conditionalFormatting>
        <x14:conditionalFormatting xmlns:xm="http://schemas.microsoft.com/office/excel/2006/main">
          <x14:cfRule type="containsText" priority="68" stopIfTrue="1" operator="containsText" text="V" id="{841110B9-1C42-47A9-AC61-AE499C7D3CD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AB27:AB29 AD27:AD29</xm:sqref>
        </x14:conditionalFormatting>
        <x14:conditionalFormatting xmlns:xm="http://schemas.microsoft.com/office/excel/2006/main">
          <x14:cfRule type="containsText" priority="65" stopIfTrue="1" operator="containsText" text="V" id="{793FC48E-509E-4B70-9B06-4D73401AB7D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AB17:AB18 AD17:AD18</xm:sqref>
        </x14:conditionalFormatting>
        <x14:conditionalFormatting xmlns:xm="http://schemas.microsoft.com/office/excel/2006/main">
          <x14:cfRule type="containsText" priority="62" stopIfTrue="1" operator="containsText" text="V" id="{5F30C5A7-0506-4C6F-836B-ED132F0CFFA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AB25</xm:sqref>
        </x14:conditionalFormatting>
        <x14:conditionalFormatting xmlns:xm="http://schemas.microsoft.com/office/excel/2006/main">
          <x14:cfRule type="containsText" priority="63" stopIfTrue="1" operator="containsText" text="V" id="{B79C0703-FA8A-4C88-AD74-4FE31FC5347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AB23</xm:sqref>
        </x14:conditionalFormatting>
        <x14:conditionalFormatting xmlns:xm="http://schemas.microsoft.com/office/excel/2006/main">
          <x14:cfRule type="containsText" priority="64" stopIfTrue="1" operator="containsText" text="V" id="{161B101A-6A1B-48B7-84E6-A53000C5B48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AB24</xm:sqref>
        </x14:conditionalFormatting>
        <x14:conditionalFormatting xmlns:xm="http://schemas.microsoft.com/office/excel/2006/main">
          <x14:cfRule type="containsText" priority="59" stopIfTrue="1" operator="containsText" text="V" id="{18FE464F-E026-444C-8865-D2AFA7476F0D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AD25</xm:sqref>
        </x14:conditionalFormatting>
        <x14:conditionalFormatting xmlns:xm="http://schemas.microsoft.com/office/excel/2006/main">
          <x14:cfRule type="containsText" priority="60" stopIfTrue="1" operator="containsText" text="V" id="{FB605AB2-CCC8-4187-99C3-5D9F3B5872B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AD23</xm:sqref>
        </x14:conditionalFormatting>
        <x14:conditionalFormatting xmlns:xm="http://schemas.microsoft.com/office/excel/2006/main">
          <x14:cfRule type="containsText" priority="61" stopIfTrue="1" operator="containsText" text="V" id="{15982C67-4A67-4442-8F3A-B45A2EEA723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AD24</xm:sqref>
        </x14:conditionalFormatting>
        <x14:conditionalFormatting xmlns:xm="http://schemas.microsoft.com/office/excel/2006/main">
          <x14:cfRule type="containsText" priority="55" stopIfTrue="1" operator="containsText" text="V" id="{9BD52CFE-7A78-4DD6-9B44-C870DAF7243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AA22</xm:sqref>
        </x14:conditionalFormatting>
        <x14:conditionalFormatting xmlns:xm="http://schemas.microsoft.com/office/excel/2006/main">
          <x14:cfRule type="containsText" priority="54" stopIfTrue="1" operator="containsText" text="V" id="{48505E41-74A1-4A35-9B77-FE195D3B3E9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AA17:AA18</xm:sqref>
        </x14:conditionalFormatting>
        <x14:conditionalFormatting xmlns:xm="http://schemas.microsoft.com/office/excel/2006/main">
          <x14:cfRule type="containsText" priority="53" stopIfTrue="1" operator="containsText" text="V" id="{3FDB0A87-76FE-4D68-9275-31E8298101C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AC22</xm:sqref>
        </x14:conditionalFormatting>
        <x14:conditionalFormatting xmlns:xm="http://schemas.microsoft.com/office/excel/2006/main">
          <x14:cfRule type="containsText" priority="52" stopIfTrue="1" operator="containsText" text="V" id="{5622D0EC-A366-42B6-A674-5B1E9D95E1A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AC17:AC18</xm:sqref>
        </x14:conditionalFormatting>
        <x14:conditionalFormatting xmlns:xm="http://schemas.microsoft.com/office/excel/2006/main">
          <x14:cfRule type="containsText" priority="51" stopIfTrue="1" operator="containsText" text="V" id="{F3E8CF65-A17A-4ACF-987A-E50911248DE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AD19</xm:sqref>
        </x14:conditionalFormatting>
        <x14:conditionalFormatting xmlns:xm="http://schemas.microsoft.com/office/excel/2006/main">
          <x14:cfRule type="containsText" priority="50" stopIfTrue="1" operator="containsText" text="V" id="{1F308FB8-E9B1-440E-A05C-43612348409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AC19</xm:sqref>
        </x14:conditionalFormatting>
        <x14:conditionalFormatting xmlns:xm="http://schemas.microsoft.com/office/excel/2006/main">
          <x14:cfRule type="containsText" priority="49" stopIfTrue="1" operator="containsText" text="V" id="{DD739B25-D342-46AC-AE49-F502D2BD20C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AB19</xm:sqref>
        </x14:conditionalFormatting>
        <x14:conditionalFormatting xmlns:xm="http://schemas.microsoft.com/office/excel/2006/main">
          <x14:cfRule type="containsText" priority="48" stopIfTrue="1" operator="containsText" text="V" id="{C587B812-522B-4D5E-92F2-F55FE0D7871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AA19</xm:sqref>
        </x14:conditionalFormatting>
        <x14:conditionalFormatting xmlns:xm="http://schemas.microsoft.com/office/excel/2006/main">
          <x14:cfRule type="containsText" priority="41" stopIfTrue="1" operator="containsText" text="V" id="{2FC33ABE-674A-4C40-920F-6FA34B8A612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V21</xm:sqref>
        </x14:conditionalFormatting>
        <x14:conditionalFormatting xmlns:xm="http://schemas.microsoft.com/office/excel/2006/main">
          <x14:cfRule type="containsText" priority="40" stopIfTrue="1" operator="containsText" text="V" id="{77DF548C-6CE3-4417-9BAA-139794DA7E6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U21</xm:sqref>
        </x14:conditionalFormatting>
        <x14:conditionalFormatting xmlns:xm="http://schemas.microsoft.com/office/excel/2006/main">
          <x14:cfRule type="containsText" priority="39" stopIfTrue="1" operator="containsText" text="V" id="{09082694-F139-4F99-97B4-CD670246DB5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C21:D21 F21 H21 J21 L21 N21 P21 R21 T21</xm:sqref>
        </x14:conditionalFormatting>
        <x14:conditionalFormatting xmlns:xm="http://schemas.microsoft.com/office/excel/2006/main">
          <x14:cfRule type="containsText" priority="38" stopIfTrue="1" operator="containsText" text="V" id="{0FA52B33-61C6-49BF-A3A9-845A4183058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E21</xm:sqref>
        </x14:conditionalFormatting>
        <x14:conditionalFormatting xmlns:xm="http://schemas.microsoft.com/office/excel/2006/main">
          <x14:cfRule type="containsText" priority="37" stopIfTrue="1" operator="containsText" text="V" id="{F3135BF8-FB9D-48D2-8815-85970D25081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G21</xm:sqref>
        </x14:conditionalFormatting>
        <x14:conditionalFormatting xmlns:xm="http://schemas.microsoft.com/office/excel/2006/main">
          <x14:cfRule type="containsText" priority="36" stopIfTrue="1" operator="containsText" text="V" id="{C47A0548-19E5-4A8C-8BB7-50508601CD9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I21</xm:sqref>
        </x14:conditionalFormatting>
        <x14:conditionalFormatting xmlns:xm="http://schemas.microsoft.com/office/excel/2006/main">
          <x14:cfRule type="containsText" priority="35" stopIfTrue="1" operator="containsText" text="V" id="{23D60F66-D9E4-43B4-934D-AA3258160B0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K21</xm:sqref>
        </x14:conditionalFormatting>
        <x14:conditionalFormatting xmlns:xm="http://schemas.microsoft.com/office/excel/2006/main">
          <x14:cfRule type="containsText" priority="34" stopIfTrue="1" operator="containsText" text="V" id="{341F78A5-5B6C-419B-BC33-50996366464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M21</xm:sqref>
        </x14:conditionalFormatting>
        <x14:conditionalFormatting xmlns:xm="http://schemas.microsoft.com/office/excel/2006/main">
          <x14:cfRule type="containsText" priority="33" stopIfTrue="1" operator="containsText" text="V" id="{ADA9CAC6-7CD3-46E9-A300-681B69ECA581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O21</xm:sqref>
        </x14:conditionalFormatting>
        <x14:conditionalFormatting xmlns:xm="http://schemas.microsoft.com/office/excel/2006/main">
          <x14:cfRule type="containsText" priority="32" stopIfTrue="1" operator="containsText" text="V" id="{E05D1386-B5B9-47AF-88FF-B8EE56E59A9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Q21</xm:sqref>
        </x14:conditionalFormatting>
        <x14:conditionalFormatting xmlns:xm="http://schemas.microsoft.com/office/excel/2006/main">
          <x14:cfRule type="containsText" priority="31" stopIfTrue="1" operator="containsText" text="V" id="{2F80ED8F-A399-45F1-8BE4-DCF953F7930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S21</xm:sqref>
        </x14:conditionalFormatting>
        <x14:conditionalFormatting xmlns:xm="http://schemas.microsoft.com/office/excel/2006/main">
          <x14:cfRule type="containsText" priority="30" stopIfTrue="1" operator="containsText" text="V" id="{6E9A7466-6A18-4B59-A5B7-8191419491B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Z21</xm:sqref>
        </x14:conditionalFormatting>
        <x14:conditionalFormatting xmlns:xm="http://schemas.microsoft.com/office/excel/2006/main">
          <x14:cfRule type="containsText" priority="29" stopIfTrue="1" operator="containsText" text="V" id="{5B2B8DD8-BBC9-43C0-97CB-989BA438932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Y21</xm:sqref>
        </x14:conditionalFormatting>
        <x14:conditionalFormatting xmlns:xm="http://schemas.microsoft.com/office/excel/2006/main">
          <x14:cfRule type="containsText" priority="28" stopIfTrue="1" operator="containsText" text="V" id="{3C59F5D0-7482-4C7F-B32A-E3CD6255F5C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X21</xm:sqref>
        </x14:conditionalFormatting>
        <x14:conditionalFormatting xmlns:xm="http://schemas.microsoft.com/office/excel/2006/main">
          <x14:cfRule type="containsText" priority="27" stopIfTrue="1" operator="containsText" text="V" id="{3B632135-0EC4-4D3F-B4AC-0E9BFA5857F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W21</xm:sqref>
        </x14:conditionalFormatting>
        <x14:conditionalFormatting xmlns:xm="http://schemas.microsoft.com/office/excel/2006/main">
          <x14:cfRule type="containsText" priority="26" stopIfTrue="1" operator="containsText" text="V" id="{EAB7C179-6B8D-45F1-9EA5-D6A05138D5A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AD21</xm:sqref>
        </x14:conditionalFormatting>
        <x14:conditionalFormatting xmlns:xm="http://schemas.microsoft.com/office/excel/2006/main">
          <x14:cfRule type="containsText" priority="25" stopIfTrue="1" operator="containsText" text="V" id="{C54BC823-97E8-4275-B918-A344B1D70F2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AC21</xm:sqref>
        </x14:conditionalFormatting>
        <x14:conditionalFormatting xmlns:xm="http://schemas.microsoft.com/office/excel/2006/main">
          <x14:cfRule type="containsText" priority="24" stopIfTrue="1" operator="containsText" text="V" id="{D7DA48E5-933E-4A08-86C9-93ABDD17756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AB21</xm:sqref>
        </x14:conditionalFormatting>
        <x14:conditionalFormatting xmlns:xm="http://schemas.microsoft.com/office/excel/2006/main">
          <x14:cfRule type="containsText" priority="23" stopIfTrue="1" operator="containsText" text="V" id="{0A4D03B5-8C92-43C0-B3A9-FEE4DAFB0D8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AA21</xm:sqref>
        </x14:conditionalFormatting>
        <x14:conditionalFormatting xmlns:xm="http://schemas.microsoft.com/office/excel/2006/main">
          <x14:cfRule type="containsText" priority="22" stopIfTrue="1" operator="containsText" text="V" id="{303EBD55-3587-4810-8914-6EDDEE23655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D20</xm:sqref>
        </x14:conditionalFormatting>
        <x14:conditionalFormatting xmlns:xm="http://schemas.microsoft.com/office/excel/2006/main">
          <x14:cfRule type="containsText" priority="21" stopIfTrue="1" operator="containsText" text="V" id="{2395574A-2597-4398-84A6-45647DE6E3C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H20</xm:sqref>
        </x14:conditionalFormatting>
        <x14:conditionalFormatting xmlns:xm="http://schemas.microsoft.com/office/excel/2006/main">
          <x14:cfRule type="containsText" priority="20" stopIfTrue="1" operator="containsText" text="V" id="{FFBD5D44-1C13-4A6D-AD76-454CB1E1EBE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F20</xm:sqref>
        </x14:conditionalFormatting>
        <x14:conditionalFormatting xmlns:xm="http://schemas.microsoft.com/office/excel/2006/main">
          <x14:cfRule type="containsText" priority="19" stopIfTrue="1" operator="containsText" text="V" id="{00D398D1-4777-47CF-AC1D-D197D3D94108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J20</xm:sqref>
        </x14:conditionalFormatting>
        <x14:conditionalFormatting xmlns:xm="http://schemas.microsoft.com/office/excel/2006/main">
          <x14:cfRule type="containsText" priority="18" stopIfTrue="1" operator="containsText" text="V" id="{966FABCB-CF40-453E-88B8-B0FE20EF4A4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L20</xm:sqref>
        </x14:conditionalFormatting>
        <x14:conditionalFormatting xmlns:xm="http://schemas.microsoft.com/office/excel/2006/main">
          <x14:cfRule type="containsText" priority="17" stopIfTrue="1" operator="containsText" text="V" id="{C5967986-210E-42FF-B8BC-8F541B755090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N20</xm:sqref>
        </x14:conditionalFormatting>
        <x14:conditionalFormatting xmlns:xm="http://schemas.microsoft.com/office/excel/2006/main">
          <x14:cfRule type="containsText" priority="16" stopIfTrue="1" operator="containsText" text="V" id="{4AECD702-3FA5-4F47-814C-525CFBD31755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P20</xm:sqref>
        </x14:conditionalFormatting>
        <x14:conditionalFormatting xmlns:xm="http://schemas.microsoft.com/office/excel/2006/main">
          <x14:cfRule type="containsText" priority="15" stopIfTrue="1" operator="containsText" text="V" id="{73BA888B-8156-4EFE-A5F4-60AD94A556D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R20</xm:sqref>
        </x14:conditionalFormatting>
        <x14:conditionalFormatting xmlns:xm="http://schemas.microsoft.com/office/excel/2006/main">
          <x14:cfRule type="containsText" priority="14" stopIfTrue="1" operator="containsText" text="V" id="{E81D0E96-2B97-44F2-B1D9-9446CBB7A78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T20</xm:sqref>
        </x14:conditionalFormatting>
        <x14:conditionalFormatting xmlns:xm="http://schemas.microsoft.com/office/excel/2006/main">
          <x14:cfRule type="containsText" priority="13" stopIfTrue="1" operator="containsText" text="V" id="{9BBE7921-3741-4C95-A2E1-0593D212B96C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V20</xm:sqref>
        </x14:conditionalFormatting>
        <x14:conditionalFormatting xmlns:xm="http://schemas.microsoft.com/office/excel/2006/main">
          <x14:cfRule type="containsText" priority="12" stopIfTrue="1" operator="containsText" text="V" id="{FB9BD174-31ED-4D43-B0C4-B3C461004274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X20</xm:sqref>
        </x14:conditionalFormatting>
        <x14:conditionalFormatting xmlns:xm="http://schemas.microsoft.com/office/excel/2006/main">
          <x14:cfRule type="containsText" priority="11" stopIfTrue="1" operator="containsText" text="V" id="{BA89D915-C4F9-4844-BF6A-06DAA9F6539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Z20</xm:sqref>
        </x14:conditionalFormatting>
        <x14:conditionalFormatting xmlns:xm="http://schemas.microsoft.com/office/excel/2006/main">
          <x14:cfRule type="containsText" priority="10" stopIfTrue="1" operator="containsText" text="V" id="{378B561C-0BBC-4476-9D68-DE97B68850C9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AB20</xm:sqref>
        </x14:conditionalFormatting>
        <x14:conditionalFormatting xmlns:xm="http://schemas.microsoft.com/office/excel/2006/main">
          <x14:cfRule type="containsText" priority="9" stopIfTrue="1" operator="containsText" text="V" id="{7BE9BEA9-6656-488C-8280-7B6A80EA4026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AD20</xm:sqref>
        </x14:conditionalFormatting>
        <x14:conditionalFormatting xmlns:xm="http://schemas.microsoft.com/office/excel/2006/main">
          <x14:cfRule type="containsText" priority="8" stopIfTrue="1" operator="containsText" text="V" id="{37A2E927-6D67-4669-A462-2EAC0FCFA7C2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O20</xm:sqref>
        </x14:conditionalFormatting>
        <x14:conditionalFormatting xmlns:xm="http://schemas.microsoft.com/office/excel/2006/main">
          <x14:cfRule type="containsText" priority="7" stopIfTrue="1" operator="containsText" text="V" id="{93A9CE3F-B5E0-4917-91EB-DAD94F2D1B1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Q20</xm:sqref>
        </x14:conditionalFormatting>
        <x14:conditionalFormatting xmlns:xm="http://schemas.microsoft.com/office/excel/2006/main">
          <x14:cfRule type="containsText" priority="6" stopIfTrue="1" operator="containsText" text="V" id="{BD4C1F75-0A79-431A-B738-FA54B8CA9C87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S20</xm:sqref>
        </x14:conditionalFormatting>
        <x14:conditionalFormatting xmlns:xm="http://schemas.microsoft.com/office/excel/2006/main">
          <x14:cfRule type="containsText" priority="5" stopIfTrue="1" operator="containsText" text="V" id="{BA4AF02D-0CB3-4C4D-A397-3E273FBDE43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U20</xm:sqref>
        </x14:conditionalFormatting>
        <x14:conditionalFormatting xmlns:xm="http://schemas.microsoft.com/office/excel/2006/main">
          <x14:cfRule type="containsText" priority="4" stopIfTrue="1" operator="containsText" text="V" id="{4D86D387-239A-4EAB-84D4-649D66A2DA5F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W20</xm:sqref>
        </x14:conditionalFormatting>
        <x14:conditionalFormatting xmlns:xm="http://schemas.microsoft.com/office/excel/2006/main">
          <x14:cfRule type="containsText" priority="3" stopIfTrue="1" operator="containsText" text="V" id="{431D76E2-4EFF-459C-A303-A0173831627A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Y20</xm:sqref>
        </x14:conditionalFormatting>
        <x14:conditionalFormatting xmlns:xm="http://schemas.microsoft.com/office/excel/2006/main">
          <x14:cfRule type="containsText" priority="2" stopIfTrue="1" operator="containsText" text="V" id="{5943D7E2-35E0-4659-A667-86F35C412A1E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AA20</xm:sqref>
        </x14:conditionalFormatting>
        <x14:conditionalFormatting xmlns:xm="http://schemas.microsoft.com/office/excel/2006/main">
          <x14:cfRule type="containsText" priority="1" stopIfTrue="1" operator="containsText" text="V" id="{5D82DE47-331E-4120-969F-6CD67B8C639B}">
            <xm:f>NOT(ISERROR(SEARCH("V",'C:\Users\Mosheo\AppData\Local\Microsoft\Windows\Temporary Internet Files\Content.Outlook\DMY0X5RS\[מפל יועצי מולמופ 18 8 16.xlsx]אנרגיה'!#REF!)))</xm:f>
            <x14:dxf>
              <fill>
                <patternFill>
                  <bgColor rgb="FFD8E4BC"/>
                </patternFill>
              </fill>
            </x14:dxf>
          </x14:cfRule>
          <xm:sqref>AC20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גיליון1</vt:lpstr>
    </vt:vector>
  </TitlesOfParts>
  <Company>MoST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Moshe Oster</dc:creator>
  <cp:lastModifiedBy>Dana Levi</cp:lastModifiedBy>
  <dcterms:created xsi:type="dcterms:W3CDTF">2016-08-21T08:38:02Z</dcterms:created>
  <dcterms:modified xsi:type="dcterms:W3CDTF">2019-09-11T09:55:02Z</dcterms:modified>
</cp:coreProperties>
</file>